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/>
  <mc:AlternateContent xmlns:mc="http://schemas.openxmlformats.org/markup-compatibility/2006">
    <mc:Choice Requires="x15">
      <x15ac:absPath xmlns:x15ac="http://schemas.microsoft.com/office/spreadsheetml/2010/11/ac" url="C:\Users\Poschlova\Desktop\VŘ\VŘ 2023\32 - 2023 - VZMRO_B - Geodetické služby 2024 - Rámcová dohoda (na části)\ZD pro uchazeče\tabulka\"/>
    </mc:Choice>
  </mc:AlternateContent>
  <xr:revisionPtr revIDLastSave="0" documentId="13_ncr:1_{7F785450-ED7F-4D65-B568-2AF112A5412C}" xr6:coauthVersionLast="36" xr6:coauthVersionMax="36" xr10:uidLastSave="{00000000-0000-0000-0000-000000000000}"/>
  <workbookProtection workbookAlgorithmName="SHA-512" workbookHashValue="nX4I2sotEVPg7sAFPbFo0IrJTBcnztR8Yy2sirJzVjOUjtwDRfo8+Q7P0Y64fBtiajHZI62H5xJvr1HCgD4zvw==" workbookSaltValue="wRe0YxL1LVGbCuSVwvb7LA==" workbookSpinCount="100000" lockStructure="1"/>
  <bookViews>
    <workbookView xWindow="0" yWindow="0" windowWidth="14985" windowHeight="11505" xr2:uid="{00000000-000D-0000-FFFF-FFFF00000000}"/>
  </bookViews>
  <sheets>
    <sheet name="DÍLČÍ HODNOTÍCÍ KRITÉRIA" sheetId="1" r:id="rId1"/>
    <sheet name="SOUHRN" sheetId="2" r:id="rId2"/>
  </sheets>
  <calcPr calcId="191029"/>
</workbook>
</file>

<file path=xl/calcChain.xml><?xml version="1.0" encoding="utf-8"?>
<calcChain xmlns="http://schemas.openxmlformats.org/spreadsheetml/2006/main">
  <c r="F9" i="1" l="1"/>
  <c r="F10" i="1"/>
  <c r="A9" i="2"/>
  <c r="B4" i="2" l="1"/>
  <c r="A15" i="2" l="1"/>
  <c r="A14" i="2"/>
  <c r="A13" i="2"/>
  <c r="A12" i="2"/>
  <c r="A11" i="2"/>
  <c r="A10" i="2"/>
  <c r="A8" i="2"/>
  <c r="A7" i="2"/>
  <c r="A6" i="2"/>
  <c r="A5" i="2"/>
  <c r="A4" i="2"/>
  <c r="B3" i="2"/>
  <c r="A3" i="2"/>
  <c r="A1" i="2"/>
  <c r="D57" i="1"/>
  <c r="E56" i="1"/>
  <c r="C56" i="1"/>
  <c r="B15" i="2" s="1"/>
  <c r="F55" i="1"/>
  <c r="F54" i="1"/>
  <c r="F53" i="1"/>
  <c r="F52" i="1"/>
  <c r="F51" i="1"/>
  <c r="F50" i="1"/>
  <c r="E48" i="1"/>
  <c r="C48" i="1"/>
  <c r="F48" i="1" s="1"/>
  <c r="F47" i="1"/>
  <c r="F46" i="1"/>
  <c r="E44" i="1"/>
  <c r="C44" i="1"/>
  <c r="B13" i="2" s="1"/>
  <c r="F43" i="1"/>
  <c r="F42" i="1"/>
  <c r="E40" i="1"/>
  <c r="C40" i="1"/>
  <c r="B12" i="2" s="1"/>
  <c r="F39" i="1"/>
  <c r="F38" i="1"/>
  <c r="F37" i="1"/>
  <c r="F36" i="1"/>
  <c r="F35" i="1"/>
  <c r="E33" i="1"/>
  <c r="C33" i="1"/>
  <c r="B11" i="2" s="1"/>
  <c r="F32" i="1"/>
  <c r="E30" i="1"/>
  <c r="C30" i="1"/>
  <c r="B10" i="2" s="1"/>
  <c r="F29" i="1"/>
  <c r="F28" i="1"/>
  <c r="E26" i="1"/>
  <c r="C26" i="1"/>
  <c r="B9" i="2" s="1"/>
  <c r="F25" i="1"/>
  <c r="F24" i="1"/>
  <c r="E22" i="1"/>
  <c r="C22" i="1"/>
  <c r="F22" i="1" s="1"/>
  <c r="F21" i="1"/>
  <c r="F20" i="1"/>
  <c r="F18" i="1"/>
  <c r="E18" i="1"/>
  <c r="C18" i="1"/>
  <c r="B7" i="2" s="1"/>
  <c r="F17" i="1"/>
  <c r="F16" i="1"/>
  <c r="F15" i="1"/>
  <c r="F14" i="1"/>
  <c r="E12" i="1"/>
  <c r="C12" i="1"/>
  <c r="F12" i="1" s="1"/>
  <c r="F11" i="1"/>
  <c r="F8" i="1"/>
  <c r="F7" i="1"/>
  <c r="F26" i="1" l="1"/>
  <c r="F56" i="1"/>
  <c r="F30" i="1"/>
  <c r="F33" i="1"/>
  <c r="F40" i="1"/>
  <c r="B6" i="2"/>
  <c r="B8" i="2"/>
  <c r="B14" i="2"/>
  <c r="F44" i="1"/>
</calcChain>
</file>

<file path=xl/sharedStrings.xml><?xml version="1.0" encoding="utf-8"?>
<sst xmlns="http://schemas.openxmlformats.org/spreadsheetml/2006/main" count="108" uniqueCount="80">
  <si>
    <t>Dílčí hodnotící kritéria včetně jejich vah - podklad pro hodnocení nabídek</t>
  </si>
  <si>
    <t>Uchazeč:</t>
  </si>
  <si>
    <t>Část veřejné zakázky:</t>
  </si>
  <si>
    <t>Položka</t>
  </si>
  <si>
    <t>měrná jednotka</t>
  </si>
  <si>
    <t>nabídková cena za měrnou jednotku v Kč bez DPH</t>
  </si>
  <si>
    <t>váha v %</t>
  </si>
  <si>
    <t>Limitní cena v Kč bez DPH</t>
  </si>
  <si>
    <t>Nabídková cena je v souladu s limitní cenou</t>
  </si>
  <si>
    <t xml:space="preserve">I. Zřízení geodetického bodu nebo sítě geodetických bodů </t>
  </si>
  <si>
    <t xml:space="preserve"> </t>
  </si>
  <si>
    <t>Stabilizace geodetického bodu - stabilizace plastovým mezníkem</t>
  </si>
  <si>
    <t>1 geodetický bod PBP</t>
  </si>
  <si>
    <t>Stabilizace geodetického bodu - stabilizace hřebem</t>
  </si>
  <si>
    <t>Měření, výpočty a vyhotovení dokumentace geodetického bodu</t>
  </si>
  <si>
    <t xml:space="preserve">1 km nivelačního pořadu </t>
  </si>
  <si>
    <t xml:space="preserve">Zřízení geodetického bodu nebo sítě geodetických bodů </t>
  </si>
  <si>
    <t>suma jednotkových cen podkriterií</t>
  </si>
  <si>
    <t>II. Zaměření a vyhotovení tematické mapy velkého měřítka</t>
  </si>
  <si>
    <t>Tematická mapa - polohopis, výškopis a popis - zastavěné nebo zalesněné území</t>
  </si>
  <si>
    <t>1 ha mapovaného území</t>
  </si>
  <si>
    <t>Tematická mapa - polohopis, výškopis a popis - nezastavěné nebo nezalesněné území</t>
  </si>
  <si>
    <t>Tematická mapa - polohopis, výškopis a popis - pod vodní hladinou</t>
  </si>
  <si>
    <t>Tematická mapa - polohopis, výškopis a popis - podzemní prostory</t>
  </si>
  <si>
    <t>100 m</t>
  </si>
  <si>
    <t>Zaměření a vyhotovení tematické mapy velkého měřítka</t>
  </si>
  <si>
    <t>III. Zaměření a zobrazení samostatného prvku polohopisu</t>
  </si>
  <si>
    <t>Zaměření, zobrazení a vyhotovení dokumentace délkového prvku</t>
  </si>
  <si>
    <t>100 m délkového prvku</t>
  </si>
  <si>
    <t>Zaměření, zobrazení a vyhotovení dokumentace bodového prvku</t>
  </si>
  <si>
    <t>1 samostatný prvek</t>
  </si>
  <si>
    <t>Zaměření a zobrazení samostatného prvku polohopisu</t>
  </si>
  <si>
    <t>IV. Vyhledání, zaměření a zobrazení inženýrské sítě</t>
  </si>
  <si>
    <t>Zaměření a zobrazení trasy vedení ve velkém měřítku</t>
  </si>
  <si>
    <t>100 m trasy inženýrské sítě</t>
  </si>
  <si>
    <t>Vyhledání trasy vedení detektorrem</t>
  </si>
  <si>
    <t>Vyhledání, zaměření a zobrazení inženýrské sítě</t>
  </si>
  <si>
    <t>V. Zaměření a  vyhotovení podélného nebo příčného profilu stavby nebo terénu</t>
  </si>
  <si>
    <t>Podélný profil</t>
  </si>
  <si>
    <t>100 m podélného profilu</t>
  </si>
  <si>
    <t>Příčný profil</t>
  </si>
  <si>
    <t>30 m příčného profilu</t>
  </si>
  <si>
    <t>Zaměření a  vyhotovení podélného nebo příčného profilu stavby nebo terénu</t>
  </si>
  <si>
    <t>VI. Zaměření a výpočet objemu (kubatury) hmoty</t>
  </si>
  <si>
    <t>Zaměření, výpočet a vyhotovení dokumentace</t>
  </si>
  <si>
    <t>Zaměření a výpočet objemu (kubatury) hmoty</t>
  </si>
  <si>
    <t>VII. Vytyčení stavby nebo terénní úpravy na povrchu</t>
  </si>
  <si>
    <t>Vytyčení prostorové polohy povrchového objektu</t>
  </si>
  <si>
    <t>1 bod vytyčeného objektu</t>
  </si>
  <si>
    <t>Podrobné vytyčení povrchového objektu</t>
  </si>
  <si>
    <t xml:space="preserve">Vytyčení podzemního objektu </t>
  </si>
  <si>
    <t>Vytyčení stavby nebo terénní úpravy na povrchu</t>
  </si>
  <si>
    <t>VIII. Určení posunů objektů</t>
  </si>
  <si>
    <t>Měření, výpočty a dokumentace svislých posunů</t>
  </si>
  <si>
    <t>1 bod určení posunu</t>
  </si>
  <si>
    <t>Měření, výpočty a dokumentace vodorovných posunů</t>
  </si>
  <si>
    <t>Určení posunů objektů</t>
  </si>
  <si>
    <t>IX. Vytyčení hranic pozemku</t>
  </si>
  <si>
    <t>Vytyčení hranic pozemku v terénu podle údajů v KN bez projednání s dotčenými vlastníky</t>
  </si>
  <si>
    <t>100 m vytyčené hranice</t>
  </si>
  <si>
    <t>Vytyčení hranic pozemku v terénu  podle údajů v KN s projednáním s dotčenými vlastníky</t>
  </si>
  <si>
    <t>Vytyčení hranic pozemku</t>
  </si>
  <si>
    <t>X.Vyhotovení geometrického plánu</t>
  </si>
  <si>
    <t>Vyhotovení geometrického plánu pro  rozdělení pozemků nebo průběh vytyčené
nebo vlastníky zpřesněné hranice pozemků</t>
  </si>
  <si>
    <t>100 m nové hranice pozemků</t>
  </si>
  <si>
    <t>Vyhotovení geometrického plánu ostatní (např. staveb pod vodní hladinou apod.)</t>
  </si>
  <si>
    <t>Vyhotovení geometrického plánu pro vymezení rozsahu věcného břemene k části pozemku</t>
  </si>
  <si>
    <t>Vyhotovení geometrického plánu pro vymezení rozsahu věcného břemene liniových staveb</t>
  </si>
  <si>
    <t>100 m osy liniové stavby</t>
  </si>
  <si>
    <t xml:space="preserve">Záznam podrobného měření změn (zobrazení ostatních prvků polohopisu) </t>
  </si>
  <si>
    <t>Vyhotovení geometrického plánu</t>
  </si>
  <si>
    <t xml:space="preserve">CELKEM </t>
  </si>
  <si>
    <t>III. Část - oblast závodu TEREZÍN</t>
  </si>
  <si>
    <t>Dílčí hodnotící kritéria včetně jejich vah - SOUHRN KRITÉRIÍ</t>
  </si>
  <si>
    <t xml:space="preserve">suma jednotkových nabídkových cen v Kč bez DPH za jednotlivá podkritéria </t>
  </si>
  <si>
    <r>
      <t>Nivelace přesnosti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3 mm (velmi přesná a přesná nivelace)</t>
    </r>
  </si>
  <si>
    <r>
      <t>Nivelace přesnosti 3 mm  ≤ m</t>
    </r>
    <r>
      <rPr>
        <vertAlign val="subscript"/>
        <sz val="11"/>
        <rFont val="Calibri"/>
        <family val="2"/>
        <charset val="238"/>
      </rPr>
      <t>0</t>
    </r>
    <r>
      <rPr>
        <sz val="11"/>
        <rFont val="Calibri"/>
        <family val="2"/>
        <charset val="238"/>
      </rPr>
      <t xml:space="preserve">  ≤  10 mm (technická nivelace)</t>
    </r>
  </si>
  <si>
    <r>
      <t>100 m</t>
    </r>
    <r>
      <rPr>
        <vertAlign val="superscript"/>
        <sz val="11"/>
        <rFont val="Calibri"/>
        <family val="2"/>
        <charset val="238"/>
      </rPr>
      <t xml:space="preserve">2 </t>
    </r>
    <r>
      <rPr>
        <sz val="11"/>
        <rFont val="Calibri"/>
        <family val="2"/>
        <charset val="238"/>
      </rPr>
      <t>plochy půdorysu</t>
    </r>
  </si>
  <si>
    <t>Vyhotovení geometrického plánu pro vyznačení nebo změnu obvodu budovy
nebo vodního díla</t>
  </si>
  <si>
    <t>Veřejná zakázka: GEODETICKÉ SLUŽBY 2024 - RÁMCOVÁ DOHODA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</si>
</sst>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K_č"/>
  </numFmts>
  <fonts count="16" x14ac:knownFonts="1">
    <font>
      <sz val="11"/>
      <color theme="1"/>
      <name val="Arial"/>
    </font>
    <font>
      <b/>
      <sz val="16"/>
      <color theme="1"/>
      <name val="Calibri"/>
    </font>
    <font>
      <sz val="11"/>
      <name val="Arial"/>
    </font>
    <font>
      <sz val="11"/>
      <color theme="1"/>
      <name val="Calibri"/>
    </font>
    <font>
      <b/>
      <sz val="14"/>
      <color theme="1"/>
      <name val="Calibri"/>
    </font>
    <font>
      <b/>
      <sz val="12"/>
      <color theme="1"/>
      <name val="Calibri"/>
    </font>
    <font>
      <b/>
      <sz val="11"/>
      <color theme="1"/>
      <name val="Calibri"/>
    </font>
    <font>
      <b/>
      <sz val="9"/>
      <color theme="1"/>
      <name val="Calibri"/>
    </font>
    <font>
      <sz val="9"/>
      <color theme="1"/>
      <name val="Calibri"/>
    </font>
    <font>
      <b/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</font>
    <font>
      <sz val="11"/>
      <name val="Calibri"/>
      <family val="2"/>
      <charset val="238"/>
    </font>
    <font>
      <vertAlign val="superscript"/>
      <sz val="11"/>
      <name val="Calibr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B8CCE4"/>
        <bgColor rgb="FFB8CCE4"/>
      </patternFill>
    </fill>
    <fill>
      <patternFill patternType="solid">
        <fgColor rgb="FFEAF1DD"/>
        <bgColor rgb="FFEAF1DD"/>
      </patternFill>
    </fill>
    <fill>
      <patternFill patternType="solid">
        <fgColor rgb="FFF2F2F2"/>
        <bgColor rgb="FFF2F2F2"/>
      </patternFill>
    </fill>
    <fill>
      <patternFill patternType="solid">
        <fgColor rgb="FFFBD4B4"/>
        <bgColor rgb="FFFBD4B4"/>
      </patternFill>
    </fill>
    <fill>
      <patternFill patternType="solid">
        <fgColor rgb="FFFABF8F"/>
        <bgColor rgb="FFFABF8F"/>
      </patternFill>
    </fill>
    <fill>
      <patternFill patternType="solid">
        <fgColor theme="4" tint="0.39997558519241921"/>
        <bgColor rgb="FFB8CCE4"/>
      </patternFill>
    </fill>
    <fill>
      <patternFill patternType="solid">
        <fgColor theme="4" tint="0.59996337778862885"/>
        <bgColor rgb="FFB8CCE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rgb="FFB8CCE4"/>
      </patternFill>
    </fill>
    <fill>
      <patternFill patternType="solid">
        <fgColor theme="0" tint="-0.14999847407452621"/>
        <bgColor indexed="64"/>
      </patternFill>
    </fill>
  </fills>
  <borders count="5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7">
    <xf numFmtId="0" fontId="0" fillId="0" borderId="0" xfId="0" applyFont="1" applyAlignment="1"/>
    <xf numFmtId="0" fontId="3" fillId="0" borderId="0" xfId="0" applyFont="1"/>
    <xf numFmtId="0" fontId="4" fillId="2" borderId="7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left" vertical="center"/>
    </xf>
    <xf numFmtId="164" fontId="6" fillId="2" borderId="16" xfId="0" applyNumberFormat="1" applyFont="1" applyFill="1" applyBorder="1" applyAlignment="1">
      <alignment horizontal="center" vertical="center" wrapText="1"/>
    </xf>
    <xf numFmtId="9" fontId="6" fillId="2" borderId="17" xfId="0" applyNumberFormat="1" applyFont="1" applyFill="1" applyBorder="1" applyAlignment="1">
      <alignment horizontal="center" vertical="center" wrapText="1"/>
    </xf>
    <xf numFmtId="164" fontId="7" fillId="2" borderId="18" xfId="0" applyNumberFormat="1" applyFont="1" applyFill="1" applyBorder="1" applyAlignment="1">
      <alignment horizontal="left" vertical="center" wrapText="1"/>
    </xf>
    <xf numFmtId="164" fontId="7" fillId="2" borderId="19" xfId="0" applyNumberFormat="1" applyFont="1" applyFill="1" applyBorder="1" applyAlignment="1">
      <alignment horizontal="left" vertical="center" wrapText="1"/>
    </xf>
    <xf numFmtId="164" fontId="3" fillId="4" borderId="16" xfId="0" applyNumberFormat="1" applyFont="1" applyFill="1" applyBorder="1" applyAlignment="1">
      <alignment horizontal="center" vertical="center"/>
    </xf>
    <xf numFmtId="9" fontId="6" fillId="4" borderId="17" xfId="0" applyNumberFormat="1" applyFont="1" applyFill="1" applyBorder="1" applyAlignment="1">
      <alignment horizontal="center" vertical="center"/>
    </xf>
    <xf numFmtId="164" fontId="8" fillId="4" borderId="20" xfId="0" applyNumberFormat="1" applyFont="1" applyFill="1" applyBorder="1" applyAlignment="1">
      <alignment horizontal="right" vertical="center" wrapText="1"/>
    </xf>
    <xf numFmtId="164" fontId="8" fillId="4" borderId="21" xfId="0" applyNumberFormat="1" applyFont="1" applyFill="1" applyBorder="1" applyAlignment="1">
      <alignment horizontal="center" vertical="center"/>
    </xf>
    <xf numFmtId="164" fontId="8" fillId="5" borderId="7" xfId="0" applyNumberFormat="1" applyFont="1" applyFill="1" applyBorder="1" applyAlignment="1">
      <alignment horizontal="right" vertical="center" wrapText="1"/>
    </xf>
    <xf numFmtId="164" fontId="8" fillId="5" borderId="24" xfId="0" applyNumberFormat="1" applyFont="1" applyFill="1" applyBorder="1" applyAlignment="1">
      <alignment horizontal="center" vertical="center"/>
    </xf>
    <xf numFmtId="0" fontId="3" fillId="6" borderId="27" xfId="0" applyFont="1" applyFill="1" applyBorder="1" applyAlignment="1">
      <alignment horizontal="left" vertical="center"/>
    </xf>
    <xf numFmtId="0" fontId="3" fillId="6" borderId="28" xfId="0" applyFont="1" applyFill="1" applyBorder="1" applyAlignment="1">
      <alignment horizontal="left" vertical="center"/>
    </xf>
    <xf numFmtId="164" fontId="5" fillId="6" borderId="28" xfId="0" applyNumberFormat="1" applyFont="1" applyFill="1" applyBorder="1" applyAlignment="1">
      <alignment horizontal="center" vertical="center"/>
    </xf>
    <xf numFmtId="9" fontId="6" fillId="6" borderId="29" xfId="0" applyNumberFormat="1" applyFont="1" applyFill="1" applyBorder="1" applyAlignment="1">
      <alignment horizontal="center" vertical="center"/>
    </xf>
    <xf numFmtId="164" fontId="7" fillId="6" borderId="30" xfId="0" applyNumberFormat="1" applyFont="1" applyFill="1" applyBorder="1" applyAlignment="1">
      <alignment horizontal="right" vertical="center" wrapText="1"/>
    </xf>
    <xf numFmtId="164" fontId="7" fillId="6" borderId="31" xfId="0" applyNumberFormat="1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left" vertical="center"/>
    </xf>
    <xf numFmtId="164" fontId="8" fillId="5" borderId="36" xfId="0" applyNumberFormat="1" applyFont="1" applyFill="1" applyBorder="1" applyAlignment="1">
      <alignment horizontal="right" vertical="center" wrapText="1"/>
    </xf>
    <xf numFmtId="164" fontId="8" fillId="5" borderId="39" xfId="0" applyNumberFormat="1" applyFont="1" applyFill="1" applyBorder="1" applyAlignment="1">
      <alignment horizontal="center" vertical="center"/>
    </xf>
    <xf numFmtId="164" fontId="5" fillId="6" borderId="40" xfId="0" applyNumberFormat="1" applyFont="1" applyFill="1" applyBorder="1" applyAlignment="1">
      <alignment horizontal="center" vertical="center"/>
    </xf>
    <xf numFmtId="9" fontId="6" fillId="6" borderId="31" xfId="0" applyNumberFormat="1" applyFont="1" applyFill="1" applyBorder="1" applyAlignment="1">
      <alignment horizontal="center" vertical="center"/>
    </xf>
    <xf numFmtId="164" fontId="8" fillId="5" borderId="24" xfId="0" applyNumberFormat="1" applyFont="1" applyFill="1" applyBorder="1" applyAlignment="1">
      <alignment horizontal="center" vertical="center" wrapText="1"/>
    </xf>
    <xf numFmtId="164" fontId="5" fillId="6" borderId="42" xfId="0" applyNumberFormat="1" applyFont="1" applyFill="1" applyBorder="1" applyAlignment="1">
      <alignment horizontal="center" vertical="center" wrapText="1"/>
    </xf>
    <xf numFmtId="9" fontId="6" fillId="6" borderId="35" xfId="0" applyNumberFormat="1" applyFont="1" applyFill="1" applyBorder="1" applyAlignment="1">
      <alignment horizontal="center" vertical="center"/>
    </xf>
    <xf numFmtId="164" fontId="7" fillId="6" borderId="43" xfId="0" applyNumberFormat="1" applyFont="1" applyFill="1" applyBorder="1" applyAlignment="1">
      <alignment horizontal="right" vertical="center" wrapText="1"/>
    </xf>
    <xf numFmtId="164" fontId="7" fillId="6" borderId="44" xfId="0" applyNumberFormat="1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left" vertical="center"/>
    </xf>
    <xf numFmtId="0" fontId="6" fillId="7" borderId="28" xfId="0" applyFont="1" applyFill="1" applyBorder="1" applyAlignment="1">
      <alignment horizontal="center" vertical="center"/>
    </xf>
    <xf numFmtId="164" fontId="6" fillId="7" borderId="28" xfId="0" applyNumberFormat="1" applyFont="1" applyFill="1" applyBorder="1" applyAlignment="1">
      <alignment horizontal="center" vertical="center"/>
    </xf>
    <xf numFmtId="9" fontId="6" fillId="7" borderId="29" xfId="0" applyNumberFormat="1" applyFont="1" applyFill="1" applyBorder="1" applyAlignment="1">
      <alignment horizontal="center" vertical="center"/>
    </xf>
    <xf numFmtId="0" fontId="8" fillId="7" borderId="28" xfId="0" applyFont="1" applyFill="1" applyBorder="1" applyAlignment="1">
      <alignment horizontal="right"/>
    </xf>
    <xf numFmtId="0" fontId="8" fillId="7" borderId="29" xfId="0" applyFont="1" applyFill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5" fillId="5" borderId="22" xfId="0" applyFont="1" applyFill="1" applyBorder="1" applyAlignment="1">
      <alignment horizontal="left" vertical="center"/>
    </xf>
    <xf numFmtId="0" fontId="6" fillId="5" borderId="22" xfId="0" applyFont="1" applyFill="1" applyBorder="1" applyAlignment="1">
      <alignment horizontal="left" vertical="center"/>
    </xf>
    <xf numFmtId="0" fontId="5" fillId="5" borderId="22" xfId="0" applyFont="1" applyFill="1" applyBorder="1" applyAlignment="1">
      <alignment horizontal="left" vertical="top"/>
    </xf>
    <xf numFmtId="0" fontId="6" fillId="5" borderId="22" xfId="0" applyFont="1" applyFill="1" applyBorder="1" applyAlignment="1">
      <alignment horizontal="left" vertical="top" wrapText="1"/>
    </xf>
    <xf numFmtId="0" fontId="6" fillId="2" borderId="22" xfId="0" applyFont="1" applyFill="1" applyBorder="1" applyAlignment="1">
      <alignment horizontal="left" vertical="center"/>
    </xf>
    <xf numFmtId="164" fontId="6" fillId="2" borderId="22" xfId="0" applyNumberFormat="1" applyFont="1" applyFill="1" applyBorder="1" applyAlignment="1">
      <alignment horizontal="center" vertical="center" wrapText="1"/>
    </xf>
    <xf numFmtId="164" fontId="3" fillId="5" borderId="22" xfId="0" applyNumberFormat="1" applyFont="1" applyFill="1" applyBorder="1" applyAlignment="1">
      <alignment horizontal="center" vertical="center"/>
    </xf>
    <xf numFmtId="164" fontId="3" fillId="9" borderId="22" xfId="0" applyNumberFormat="1" applyFont="1" applyFill="1" applyBorder="1" applyAlignment="1" applyProtection="1">
      <alignment horizontal="center" vertical="center"/>
      <protection locked="0"/>
    </xf>
    <xf numFmtId="164" fontId="3" fillId="8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22" xfId="0" applyNumberFormat="1" applyFont="1" applyFill="1" applyBorder="1" applyAlignment="1" applyProtection="1">
      <alignment horizontal="center" vertical="center"/>
      <protection locked="0"/>
    </xf>
    <xf numFmtId="164" fontId="3" fillId="3" borderId="37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/>
      <protection locked="0"/>
    </xf>
    <xf numFmtId="164" fontId="3" fillId="3" borderId="41" xfId="0" applyNumberFormat="1" applyFont="1" applyFill="1" applyBorder="1" applyAlignment="1" applyProtection="1">
      <alignment horizontal="center" vertical="center" wrapText="1"/>
      <protection locked="0"/>
    </xf>
    <xf numFmtId="164" fontId="10" fillId="9" borderId="22" xfId="0" applyNumberFormat="1" applyFont="1" applyFill="1" applyBorder="1" applyAlignment="1" applyProtection="1">
      <alignment horizontal="center" vertical="center"/>
      <protection locked="0"/>
    </xf>
    <xf numFmtId="0" fontId="11" fillId="11" borderId="47" xfId="0" applyFont="1" applyFill="1" applyBorder="1" applyAlignment="1">
      <alignment horizontal="left" vertical="center"/>
    </xf>
    <xf numFmtId="0" fontId="12" fillId="11" borderId="48" xfId="0" applyFont="1" applyFill="1" applyBorder="1" applyAlignment="1">
      <alignment horizontal="left" vertical="center"/>
    </xf>
    <xf numFmtId="0" fontId="12" fillId="0" borderId="49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49" xfId="0" applyFont="1" applyFill="1" applyBorder="1" applyAlignment="1">
      <alignment horizontal="left" vertical="center"/>
    </xf>
    <xf numFmtId="0" fontId="12" fillId="0" borderId="50" xfId="0" applyFont="1" applyFill="1" applyBorder="1" applyAlignment="1">
      <alignment horizontal="left" vertical="center"/>
    </xf>
    <xf numFmtId="0" fontId="12" fillId="12" borderId="51" xfId="0" applyFont="1" applyFill="1" applyBorder="1" applyAlignment="1">
      <alignment horizontal="left" vertical="center"/>
    </xf>
    <xf numFmtId="0" fontId="12" fillId="12" borderId="52" xfId="0" applyFont="1" applyFill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12" borderId="55" xfId="0" applyFont="1" applyFill="1" applyBorder="1" applyAlignment="1">
      <alignment horizontal="left" vertical="center"/>
    </xf>
    <xf numFmtId="0" fontId="12" fillId="12" borderId="56" xfId="0" applyFont="1" applyFill="1" applyBorder="1" applyAlignment="1">
      <alignment horizontal="left" vertical="center"/>
    </xf>
    <xf numFmtId="0" fontId="12" fillId="0" borderId="50" xfId="0" applyFont="1" applyBorder="1" applyAlignment="1">
      <alignment vertical="center"/>
    </xf>
    <xf numFmtId="0" fontId="12" fillId="0" borderId="50" xfId="0" applyFont="1" applyFill="1" applyBorder="1" applyAlignment="1">
      <alignment vertical="center"/>
    </xf>
    <xf numFmtId="0" fontId="12" fillId="0" borderId="54" xfId="0" applyFont="1" applyBorder="1" applyAlignment="1">
      <alignment vertical="center"/>
    </xf>
    <xf numFmtId="0" fontId="12" fillId="0" borderId="49" xfId="0" applyFont="1" applyBorder="1" applyAlignment="1">
      <alignment horizontal="left" vertical="center" wrapText="1" shrinkToFit="1"/>
    </xf>
    <xf numFmtId="0" fontId="12" fillId="0" borderId="50" xfId="0" applyFont="1" applyBorder="1" applyAlignment="1">
      <alignment horizontal="left" vertical="center" wrapText="1" shrinkToFit="1"/>
    </xf>
    <xf numFmtId="0" fontId="12" fillId="0" borderId="49" xfId="0" applyFont="1" applyBorder="1" applyAlignment="1">
      <alignment horizontal="left" vertical="center" wrapText="1"/>
    </xf>
    <xf numFmtId="0" fontId="12" fillId="0" borderId="50" xfId="0" applyFont="1" applyBorder="1" applyAlignment="1">
      <alignment horizontal="left" vertical="center" wrapText="1"/>
    </xf>
    <xf numFmtId="0" fontId="12" fillId="0" borderId="49" xfId="0" applyFont="1" applyBorder="1" applyAlignment="1">
      <alignment vertical="center"/>
    </xf>
    <xf numFmtId="0" fontId="12" fillId="12" borderId="57" xfId="0" applyFont="1" applyFill="1" applyBorder="1" applyAlignment="1">
      <alignment horizontal="left" vertical="center"/>
    </xf>
    <xf numFmtId="0" fontId="12" fillId="12" borderId="46" xfId="0" applyFont="1" applyFill="1" applyBorder="1" applyAlignment="1">
      <alignment horizontal="left" vertical="center" wrapText="1"/>
    </xf>
    <xf numFmtId="9" fontId="6" fillId="5" borderId="32" xfId="0" applyNumberFormat="1" applyFont="1" applyFill="1" applyBorder="1" applyAlignment="1">
      <alignment horizontal="center" vertical="center"/>
    </xf>
    <xf numFmtId="0" fontId="2" fillId="0" borderId="33" xfId="0" applyFont="1" applyBorder="1"/>
    <xf numFmtId="0" fontId="2" fillId="0" borderId="34" xfId="0" applyFont="1" applyBorder="1"/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/>
    <xf numFmtId="0" fontId="2" fillId="0" borderId="3" xfId="0" applyFont="1" applyBorder="1"/>
    <xf numFmtId="0" fontId="1" fillId="2" borderId="4" xfId="0" applyFont="1" applyFill="1" applyBorder="1" applyAlignment="1">
      <alignment horizontal="left" vertical="center"/>
    </xf>
    <xf numFmtId="0" fontId="2" fillId="0" borderId="5" xfId="0" applyFont="1" applyBorder="1"/>
    <xf numFmtId="0" fontId="2" fillId="0" borderId="6" xfId="0" applyFont="1" applyBorder="1"/>
    <xf numFmtId="9" fontId="6" fillId="5" borderId="23" xfId="0" applyNumberFormat="1" applyFont="1" applyFill="1" applyBorder="1" applyAlignment="1">
      <alignment horizontal="center" vertical="center"/>
    </xf>
    <xf numFmtId="0" fontId="2" fillId="0" borderId="25" xfId="0" applyFont="1" applyBorder="1"/>
    <xf numFmtId="0" fontId="2" fillId="0" borderId="26" xfId="0" applyFont="1" applyBorder="1"/>
    <xf numFmtId="0" fontId="2" fillId="0" borderId="38" xfId="0" applyFont="1" applyBorder="1"/>
    <xf numFmtId="0" fontId="1" fillId="5" borderId="45" xfId="0" applyFont="1" applyFill="1" applyBorder="1" applyAlignment="1">
      <alignment vertical="top"/>
    </xf>
    <xf numFmtId="0" fontId="2" fillId="0" borderId="46" xfId="0" applyFont="1" applyBorder="1"/>
    <xf numFmtId="0" fontId="4" fillId="5" borderId="45" xfId="0" applyFont="1" applyFill="1" applyBorder="1" applyAlignment="1">
      <alignment horizontal="left" vertical="center"/>
    </xf>
    <xf numFmtId="0" fontId="5" fillId="13" borderId="12" xfId="0" applyFont="1" applyFill="1" applyBorder="1" applyAlignment="1">
      <alignment horizontal="left" vertical="center"/>
    </xf>
    <xf numFmtId="0" fontId="2" fillId="14" borderId="13" xfId="0" applyFont="1" applyFill="1" applyBorder="1"/>
    <xf numFmtId="0" fontId="2" fillId="14" borderId="14" xfId="0" applyFont="1" applyFill="1" applyBorder="1"/>
    <xf numFmtId="0" fontId="9" fillId="9" borderId="8" xfId="0" applyFont="1" applyFill="1" applyBorder="1" applyAlignment="1" applyProtection="1">
      <alignment horizontal="left" vertical="center" wrapText="1"/>
      <protection locked="0"/>
    </xf>
    <xf numFmtId="0" fontId="2" fillId="10" borderId="9" xfId="0" applyFont="1" applyFill="1" applyBorder="1" applyProtection="1">
      <protection locked="0"/>
    </xf>
    <xf numFmtId="0" fontId="2" fillId="10" borderId="10" xfId="0" applyFont="1" applyFill="1" applyBorder="1" applyProtection="1">
      <protection locked="0"/>
    </xf>
  </cellXfs>
  <cellStyles count="1">
    <cellStyle name="Normální" xfId="0" builtinId="0"/>
  </cellStyles>
  <dxfs count="2">
    <dxf>
      <font>
        <b/>
        <color rgb="FFFF0000"/>
      </font>
      <fill>
        <patternFill patternType="none"/>
      </fill>
    </dxf>
    <dxf>
      <font>
        <color rgb="FFFF0000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0"/>
  <sheetViews>
    <sheetView showGridLines="0" tabSelected="1" zoomScale="75" zoomScaleNormal="75" workbookViewId="0">
      <selection activeCell="M16" sqref="M16"/>
    </sheetView>
  </sheetViews>
  <sheetFormatPr defaultColWidth="12.625" defaultRowHeight="15" customHeight="1" x14ac:dyDescent="0.2"/>
  <cols>
    <col min="1" max="1" width="71.625" customWidth="1"/>
    <col min="2" max="2" width="28.75" customWidth="1"/>
    <col min="3" max="3" width="12.875" customWidth="1"/>
    <col min="4" max="4" width="7.875" customWidth="1"/>
    <col min="5" max="5" width="6.5" customWidth="1"/>
    <col min="6" max="6" width="16.875" customWidth="1"/>
    <col min="7" max="26" width="7.625" customWidth="1"/>
  </cols>
  <sheetData>
    <row r="1" spans="1:26" ht="35.25" customHeight="1" x14ac:dyDescent="0.25">
      <c r="A1" s="78" t="s">
        <v>79</v>
      </c>
      <c r="B1" s="79"/>
      <c r="C1" s="79"/>
      <c r="D1" s="79"/>
      <c r="E1" s="79"/>
      <c r="F1" s="80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43.5" customHeight="1" x14ac:dyDescent="0.25">
      <c r="A2" s="81" t="s">
        <v>0</v>
      </c>
      <c r="B2" s="82"/>
      <c r="C2" s="82"/>
      <c r="D2" s="82"/>
      <c r="E2" s="82"/>
      <c r="F2" s="8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6.25" customHeight="1" x14ac:dyDescent="0.25">
      <c r="A3" s="2" t="s">
        <v>1</v>
      </c>
      <c r="B3" s="94"/>
      <c r="C3" s="95"/>
      <c r="D3" s="95"/>
      <c r="E3" s="95"/>
      <c r="F3" s="9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6.25" customHeight="1" x14ac:dyDescent="0.25">
      <c r="A4" s="3" t="s">
        <v>2</v>
      </c>
      <c r="B4" s="91" t="s">
        <v>72</v>
      </c>
      <c r="C4" s="92"/>
      <c r="D4" s="92"/>
      <c r="E4" s="92"/>
      <c r="F4" s="9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77.25" customHeight="1" x14ac:dyDescent="0.25">
      <c r="A5" s="4" t="s">
        <v>3</v>
      </c>
      <c r="B5" s="5" t="s">
        <v>4</v>
      </c>
      <c r="C5" s="6" t="s">
        <v>5</v>
      </c>
      <c r="D5" s="7" t="s">
        <v>6</v>
      </c>
      <c r="E5" s="8" t="s">
        <v>7</v>
      </c>
      <c r="F5" s="9" t="s">
        <v>8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25">
      <c r="A6" s="54" t="s">
        <v>9</v>
      </c>
      <c r="B6" s="55" t="s">
        <v>10</v>
      </c>
      <c r="C6" s="10"/>
      <c r="D6" s="11"/>
      <c r="E6" s="12"/>
      <c r="F6" s="1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0.25" customHeight="1" x14ac:dyDescent="0.25">
      <c r="A7" s="56" t="s">
        <v>11</v>
      </c>
      <c r="B7" s="57" t="s">
        <v>12</v>
      </c>
      <c r="C7" s="53"/>
      <c r="D7" s="84"/>
      <c r="E7" s="14">
        <v>200</v>
      </c>
      <c r="F7" s="15" t="str">
        <f t="shared" ref="F7:F12" si="0">IF(C7&lt;&gt;"",IF(C7&gt;E7,"horní mez překročena","ANO"),"pole nevyplněno")</f>
        <v>pole nevyplněno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25">
      <c r="A8" s="56" t="s">
        <v>13</v>
      </c>
      <c r="B8" s="57" t="s">
        <v>12</v>
      </c>
      <c r="C8" s="47"/>
      <c r="D8" s="85"/>
      <c r="E8" s="14">
        <v>100</v>
      </c>
      <c r="F8" s="15" t="str">
        <f t="shared" si="0"/>
        <v>pole nevyplněno</v>
      </c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1" customHeight="1" x14ac:dyDescent="0.25">
      <c r="A9" s="56" t="s">
        <v>14</v>
      </c>
      <c r="B9" s="57" t="s">
        <v>12</v>
      </c>
      <c r="C9" s="47"/>
      <c r="D9" s="85"/>
      <c r="E9" s="14">
        <v>1000</v>
      </c>
      <c r="F9" s="15" t="str">
        <f t="shared" si="0"/>
        <v>pole nevyplněno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0.25" customHeight="1" x14ac:dyDescent="0.25">
      <c r="A10" s="56" t="s">
        <v>75</v>
      </c>
      <c r="B10" s="57" t="s">
        <v>15</v>
      </c>
      <c r="C10" s="47"/>
      <c r="D10" s="85"/>
      <c r="E10" s="14">
        <v>4500</v>
      </c>
      <c r="F10" s="15" t="str">
        <f t="shared" si="0"/>
        <v>pole nevyplněno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x14ac:dyDescent="0.25">
      <c r="A11" s="56" t="s">
        <v>76</v>
      </c>
      <c r="B11" s="57" t="s">
        <v>15</v>
      </c>
      <c r="C11" s="47"/>
      <c r="D11" s="86"/>
      <c r="E11" s="14">
        <v>4000</v>
      </c>
      <c r="F11" s="15" t="str">
        <f t="shared" si="0"/>
        <v>pole nevyplněno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x14ac:dyDescent="0.25">
      <c r="A12" s="16" t="s">
        <v>16</v>
      </c>
      <c r="B12" s="17" t="s">
        <v>17</v>
      </c>
      <c r="C12" s="18">
        <f>SUM(C7:C11)</f>
        <v>0</v>
      </c>
      <c r="D12" s="19">
        <v>0.05</v>
      </c>
      <c r="E12" s="20">
        <f>SUM(E7:E11)</f>
        <v>9800</v>
      </c>
      <c r="F12" s="21" t="str">
        <f t="shared" si="0"/>
        <v>ANO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0.25" customHeight="1" x14ac:dyDescent="0.25">
      <c r="A13" s="54" t="s">
        <v>18</v>
      </c>
      <c r="B13" s="55"/>
      <c r="C13" s="10"/>
      <c r="D13" s="11"/>
      <c r="E13" s="12"/>
      <c r="F13" s="1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9.5" customHeight="1" x14ac:dyDescent="0.25">
      <c r="A14" s="58" t="s">
        <v>19</v>
      </c>
      <c r="B14" s="59" t="s">
        <v>20</v>
      </c>
      <c r="C14" s="48"/>
      <c r="D14" s="75"/>
      <c r="E14" s="14">
        <v>5000</v>
      </c>
      <c r="F14" s="15" t="str">
        <f t="shared" ref="F14:F18" si="1">IF(C14&lt;&gt;"",IF(C14&gt;E14,"horní mez překročena","ANO"),"pole nevyplněno")</f>
        <v>pole nevyplněno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0.25" customHeight="1" x14ac:dyDescent="0.25">
      <c r="A15" s="58" t="s">
        <v>21</v>
      </c>
      <c r="B15" s="59" t="s">
        <v>20</v>
      </c>
      <c r="C15" s="48"/>
      <c r="D15" s="76"/>
      <c r="E15" s="14">
        <v>4500</v>
      </c>
      <c r="F15" s="15" t="str">
        <f t="shared" si="1"/>
        <v>pole nevyplněno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9.5" customHeight="1" x14ac:dyDescent="0.25">
      <c r="A16" s="58" t="s">
        <v>22</v>
      </c>
      <c r="B16" s="59" t="s">
        <v>20</v>
      </c>
      <c r="C16" s="48"/>
      <c r="D16" s="76"/>
      <c r="E16" s="14">
        <v>4000</v>
      </c>
      <c r="F16" s="15" t="str">
        <f t="shared" si="1"/>
        <v>pole nevyplněno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9.5" customHeight="1" x14ac:dyDescent="0.25">
      <c r="A17" s="58" t="s">
        <v>23</v>
      </c>
      <c r="B17" s="59" t="s">
        <v>24</v>
      </c>
      <c r="C17" s="48"/>
      <c r="D17" s="77"/>
      <c r="E17" s="14">
        <v>4000</v>
      </c>
      <c r="F17" s="15" t="str">
        <f t="shared" si="1"/>
        <v>pole nevyplněno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x14ac:dyDescent="0.25">
      <c r="A18" s="60" t="s">
        <v>25</v>
      </c>
      <c r="B18" s="61" t="s">
        <v>17</v>
      </c>
      <c r="C18" s="18">
        <f>SUM(C14:C17)</f>
        <v>0</v>
      </c>
      <c r="D18" s="19">
        <v>0.1</v>
      </c>
      <c r="E18" s="20">
        <f>SUM(E14:E17)</f>
        <v>17500</v>
      </c>
      <c r="F18" s="21" t="str">
        <f t="shared" si="1"/>
        <v>ANO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2.5" customHeight="1" x14ac:dyDescent="0.25">
      <c r="A19" s="54" t="s">
        <v>26</v>
      </c>
      <c r="B19" s="55"/>
      <c r="C19" s="10"/>
      <c r="D19" s="11"/>
      <c r="E19" s="12"/>
      <c r="F19" s="1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.75" customHeight="1" x14ac:dyDescent="0.25">
      <c r="A20" s="56" t="s">
        <v>27</v>
      </c>
      <c r="B20" s="57" t="s">
        <v>28</v>
      </c>
      <c r="C20" s="48"/>
      <c r="D20" s="75"/>
      <c r="E20" s="14">
        <v>3000</v>
      </c>
      <c r="F20" s="15" t="str">
        <f t="shared" ref="F20:F22" si="2">IF(C20&lt;&gt;"",IF(C20&gt;E20,"horní mez překročena","ANO"),"pole nevyplněno")</f>
        <v>pole nevyplněno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0.25" customHeight="1" x14ac:dyDescent="0.25">
      <c r="A21" s="56" t="s">
        <v>29</v>
      </c>
      <c r="B21" s="57" t="s">
        <v>30</v>
      </c>
      <c r="C21" s="48"/>
      <c r="D21" s="77"/>
      <c r="E21" s="14">
        <v>500</v>
      </c>
      <c r="F21" s="15" t="str">
        <f t="shared" si="2"/>
        <v>pole nevyplněno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60" t="s">
        <v>31</v>
      </c>
      <c r="B22" s="61" t="s">
        <v>17</v>
      </c>
      <c r="C22" s="18">
        <f>SUM(C20:C21)</f>
        <v>0</v>
      </c>
      <c r="D22" s="19">
        <v>0.05</v>
      </c>
      <c r="E22" s="20">
        <f>SUM(E20:E21)</f>
        <v>3500</v>
      </c>
      <c r="F22" s="21" t="str">
        <f t="shared" si="2"/>
        <v>ANO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9.5" customHeight="1" x14ac:dyDescent="0.25">
      <c r="A23" s="54" t="s">
        <v>32</v>
      </c>
      <c r="B23" s="55"/>
      <c r="C23" s="10"/>
      <c r="D23" s="11"/>
      <c r="E23" s="12"/>
      <c r="F23" s="1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9.5" customHeight="1" x14ac:dyDescent="0.25">
      <c r="A24" s="58" t="s">
        <v>33</v>
      </c>
      <c r="B24" s="59" t="s">
        <v>34</v>
      </c>
      <c r="C24" s="48"/>
      <c r="D24" s="75"/>
      <c r="E24" s="14">
        <v>2200</v>
      </c>
      <c r="F24" s="15" t="str">
        <f t="shared" ref="F24:F26" si="3">IF(C24&lt;&gt;"",IF(C24&gt;E24,"horní mez překročena","ANO"),"pole nevyplněno")</f>
        <v>pole nevyplněno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0.25" customHeight="1" x14ac:dyDescent="0.25">
      <c r="A25" s="56" t="s">
        <v>35</v>
      </c>
      <c r="B25" s="57" t="s">
        <v>34</v>
      </c>
      <c r="C25" s="48"/>
      <c r="D25" s="77"/>
      <c r="E25" s="14">
        <v>2600</v>
      </c>
      <c r="F25" s="15" t="str">
        <f t="shared" si="3"/>
        <v>pole nevyplněno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60" t="s">
        <v>36</v>
      </c>
      <c r="B26" s="61" t="s">
        <v>17</v>
      </c>
      <c r="C26" s="18">
        <f>SUM(C24:C25)</f>
        <v>0</v>
      </c>
      <c r="D26" s="19">
        <v>0.05</v>
      </c>
      <c r="E26" s="20">
        <f>SUM(E24:E25)</f>
        <v>4800</v>
      </c>
      <c r="F26" s="21" t="str">
        <f t="shared" si="3"/>
        <v>ANO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0.25" customHeight="1" x14ac:dyDescent="0.25">
      <c r="A27" s="54" t="s">
        <v>37</v>
      </c>
      <c r="B27" s="55"/>
      <c r="C27" s="10"/>
      <c r="D27" s="11"/>
      <c r="E27" s="12"/>
      <c r="F27" s="1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9.5" customHeight="1" x14ac:dyDescent="0.25">
      <c r="A28" s="56" t="s">
        <v>38</v>
      </c>
      <c r="B28" s="57" t="s">
        <v>39</v>
      </c>
      <c r="C28" s="49"/>
      <c r="D28" s="75"/>
      <c r="E28" s="14">
        <v>1500</v>
      </c>
      <c r="F28" s="15" t="str">
        <f t="shared" ref="F28:F30" si="4">IF(C28&lt;&gt;"",IF(C28&gt;E28,"horní mez překročena","ANO"),"pole nevyplněno")</f>
        <v>pole nevyplněno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8.75" customHeight="1" x14ac:dyDescent="0.25">
      <c r="A29" s="56" t="s">
        <v>40</v>
      </c>
      <c r="B29" s="57" t="s">
        <v>41</v>
      </c>
      <c r="C29" s="49"/>
      <c r="D29" s="77"/>
      <c r="E29" s="14">
        <v>1000</v>
      </c>
      <c r="F29" s="15" t="str">
        <f t="shared" si="4"/>
        <v>pole nevyplněno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60" t="s">
        <v>42</v>
      </c>
      <c r="B30" s="61" t="s">
        <v>17</v>
      </c>
      <c r="C30" s="18">
        <f>SUM(C28:C29)</f>
        <v>0</v>
      </c>
      <c r="D30" s="19">
        <v>0.05</v>
      </c>
      <c r="E30" s="20">
        <f>SUM(E28:E29)</f>
        <v>2500</v>
      </c>
      <c r="F30" s="21" t="str">
        <f t="shared" si="4"/>
        <v>ANO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8.75" customHeight="1" x14ac:dyDescent="0.25">
      <c r="A31" s="54" t="s">
        <v>43</v>
      </c>
      <c r="B31" s="55"/>
      <c r="C31" s="10"/>
      <c r="D31" s="11"/>
      <c r="E31" s="12"/>
      <c r="F31" s="1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1" customHeight="1" x14ac:dyDescent="0.25">
      <c r="A32" s="58" t="s">
        <v>44</v>
      </c>
      <c r="B32" s="59" t="s">
        <v>77</v>
      </c>
      <c r="C32" s="49"/>
      <c r="D32" s="22"/>
      <c r="E32" s="14">
        <v>3500</v>
      </c>
      <c r="F32" s="15" t="str">
        <f t="shared" ref="F32:F33" si="5">IF(C32&lt;&gt;"",IF(C32&gt;E32,"horní mez překročena","ANO"),"pole nevyplněno")</f>
        <v>pole nevyplněno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60" t="s">
        <v>45</v>
      </c>
      <c r="B33" s="61" t="s">
        <v>17</v>
      </c>
      <c r="C33" s="18">
        <f>SUM(C32)</f>
        <v>0</v>
      </c>
      <c r="D33" s="19">
        <v>0.03</v>
      </c>
      <c r="E33" s="20">
        <f>SUM(E32)</f>
        <v>3500</v>
      </c>
      <c r="F33" s="21" t="str">
        <f t="shared" si="5"/>
        <v>ANO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1.75" customHeight="1" x14ac:dyDescent="0.25">
      <c r="A34" s="54" t="s">
        <v>46</v>
      </c>
      <c r="B34" s="55"/>
      <c r="C34" s="10"/>
      <c r="D34" s="11"/>
      <c r="E34" s="12"/>
      <c r="F34" s="1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8.75" customHeight="1" x14ac:dyDescent="0.25">
      <c r="A35" s="56" t="s">
        <v>47</v>
      </c>
      <c r="B35" s="65" t="s">
        <v>48</v>
      </c>
      <c r="C35" s="49"/>
      <c r="D35" s="75"/>
      <c r="E35" s="14">
        <v>400</v>
      </c>
      <c r="F35" s="15" t="str">
        <f t="shared" ref="F35:F40" si="6">IF(C35&lt;&gt;"",IF(C35&gt;E35,"horní mez překročena","ANO"),"pole nevyplněno")</f>
        <v>pole nevyplněno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8.75" customHeight="1" x14ac:dyDescent="0.25">
      <c r="A36" s="56" t="s">
        <v>49</v>
      </c>
      <c r="B36" s="65" t="s">
        <v>48</v>
      </c>
      <c r="C36" s="49"/>
      <c r="D36" s="76"/>
      <c r="E36" s="14">
        <v>400</v>
      </c>
      <c r="F36" s="15" t="str">
        <f t="shared" si="6"/>
        <v>pole nevyplněno</v>
      </c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.75" customHeight="1" x14ac:dyDescent="0.25">
      <c r="A37" s="58" t="s">
        <v>50</v>
      </c>
      <c r="B37" s="66" t="s">
        <v>48</v>
      </c>
      <c r="C37" s="49"/>
      <c r="D37" s="76"/>
      <c r="E37" s="14">
        <v>500</v>
      </c>
      <c r="F37" s="15" t="str">
        <f t="shared" si="6"/>
        <v>pole nevyplněno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8.75" customHeight="1" x14ac:dyDescent="0.25">
      <c r="A38" s="56" t="s">
        <v>75</v>
      </c>
      <c r="B38" s="65" t="s">
        <v>48</v>
      </c>
      <c r="C38" s="49"/>
      <c r="D38" s="76"/>
      <c r="E38" s="14">
        <v>600</v>
      </c>
      <c r="F38" s="15" t="str">
        <f t="shared" si="6"/>
        <v>pole nevyplněno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.75" customHeight="1" x14ac:dyDescent="0.25">
      <c r="A39" s="62" t="s">
        <v>76</v>
      </c>
      <c r="B39" s="67" t="s">
        <v>48</v>
      </c>
      <c r="C39" s="50"/>
      <c r="D39" s="87"/>
      <c r="E39" s="23">
        <v>500</v>
      </c>
      <c r="F39" s="24" t="str">
        <f t="shared" si="6"/>
        <v>pole nevyplněno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63" t="s">
        <v>51</v>
      </c>
      <c r="B40" s="64" t="s">
        <v>17</v>
      </c>
      <c r="C40" s="25">
        <f>SUM(C35:C39)</f>
        <v>0</v>
      </c>
      <c r="D40" s="26">
        <v>0.05</v>
      </c>
      <c r="E40" s="20">
        <f>SUM(E35:E39)</f>
        <v>2400</v>
      </c>
      <c r="F40" s="21" t="str">
        <f t="shared" si="6"/>
        <v>ANO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0.25" customHeight="1" x14ac:dyDescent="0.25">
      <c r="A41" s="54" t="s">
        <v>52</v>
      </c>
      <c r="B41" s="55"/>
      <c r="C41" s="10"/>
      <c r="D41" s="11"/>
      <c r="E41" s="12"/>
      <c r="F41" s="1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.75" customHeight="1" x14ac:dyDescent="0.25">
      <c r="A42" s="56" t="s">
        <v>53</v>
      </c>
      <c r="B42" s="57" t="s">
        <v>54</v>
      </c>
      <c r="C42" s="49"/>
      <c r="D42" s="75"/>
      <c r="E42" s="14">
        <v>400</v>
      </c>
      <c r="F42" s="15" t="str">
        <f t="shared" ref="F42:F44" si="7">IF(C42&lt;&gt;"",IF(C42&gt;E42,"horní mez překročena","ANO"),"pole nevyplněno")</f>
        <v>pole nevyplněno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.75" customHeight="1" x14ac:dyDescent="0.25">
      <c r="A43" s="56" t="s">
        <v>55</v>
      </c>
      <c r="B43" s="57" t="s">
        <v>54</v>
      </c>
      <c r="C43" s="49"/>
      <c r="D43" s="77"/>
      <c r="E43" s="14">
        <v>600</v>
      </c>
      <c r="F43" s="15" t="str">
        <f t="shared" si="7"/>
        <v>pole nevyplněno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60" t="s">
        <v>56</v>
      </c>
      <c r="B44" s="61" t="s">
        <v>17</v>
      </c>
      <c r="C44" s="18">
        <f>SUM(C42:C43)</f>
        <v>0</v>
      </c>
      <c r="D44" s="19">
        <v>0.02</v>
      </c>
      <c r="E44" s="20">
        <f>SUM(E42:E43)</f>
        <v>1000</v>
      </c>
      <c r="F44" s="21" t="str">
        <f t="shared" si="7"/>
        <v>ANO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1.75" customHeight="1" x14ac:dyDescent="0.25">
      <c r="A45" s="54" t="s">
        <v>57</v>
      </c>
      <c r="B45" s="55"/>
      <c r="C45" s="10"/>
      <c r="D45" s="11"/>
      <c r="E45" s="12"/>
      <c r="F45" s="1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0.25" customHeight="1" x14ac:dyDescent="0.25">
      <c r="A46" s="68" t="s">
        <v>58</v>
      </c>
      <c r="B46" s="69" t="s">
        <v>59</v>
      </c>
      <c r="C46" s="51"/>
      <c r="D46" s="75" t="s">
        <v>10</v>
      </c>
      <c r="E46" s="14">
        <v>3500</v>
      </c>
      <c r="F46" s="15" t="str">
        <f t="shared" ref="F46:F48" si="8">IF(C46&lt;&gt;"",IF(C46&gt;E46,"horní mez překročena","ANO"),"pole nevyplněno")</f>
        <v>pole nevyplněno</v>
      </c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8.75" customHeight="1" x14ac:dyDescent="0.25">
      <c r="A47" s="68" t="s">
        <v>60</v>
      </c>
      <c r="B47" s="69" t="s">
        <v>59</v>
      </c>
      <c r="C47" s="51"/>
      <c r="D47" s="77"/>
      <c r="E47" s="14">
        <v>4500</v>
      </c>
      <c r="F47" s="15" t="str">
        <f t="shared" si="8"/>
        <v>pole nevyplněno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60" t="s">
        <v>61</v>
      </c>
      <c r="B48" s="61" t="s">
        <v>17</v>
      </c>
      <c r="C48" s="18">
        <f>SUM(C46:C47)</f>
        <v>0</v>
      </c>
      <c r="D48" s="19">
        <v>0.2</v>
      </c>
      <c r="E48" s="20">
        <f>SUM(E46:E47)</f>
        <v>8000</v>
      </c>
      <c r="F48" s="21" t="str">
        <f t="shared" si="8"/>
        <v>ANO</v>
      </c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1.75" customHeight="1" x14ac:dyDescent="0.25">
      <c r="A49" s="54" t="s">
        <v>62</v>
      </c>
      <c r="B49" s="55"/>
      <c r="C49" s="10"/>
      <c r="D49" s="11"/>
      <c r="E49" s="12"/>
      <c r="F49" s="1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7.75" customHeight="1" x14ac:dyDescent="0.25">
      <c r="A50" s="70" t="s">
        <v>63</v>
      </c>
      <c r="B50" s="71" t="s">
        <v>64</v>
      </c>
      <c r="C50" s="52"/>
      <c r="D50" s="75"/>
      <c r="E50" s="14">
        <v>5000</v>
      </c>
      <c r="F50" s="27" t="str">
        <f t="shared" ref="F50:F56" si="9">IF(C50&lt;&gt;"",IF(C50&gt;E50,"horní mez překročena","ANO"),"pole nevyplněno")</f>
        <v>pole nevyplněno</v>
      </c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7.75" customHeight="1" x14ac:dyDescent="0.25">
      <c r="A51" s="68" t="s">
        <v>78</v>
      </c>
      <c r="B51" s="71" t="s">
        <v>64</v>
      </c>
      <c r="C51" s="52"/>
      <c r="D51" s="76"/>
      <c r="E51" s="14">
        <v>4500</v>
      </c>
      <c r="F51" s="27" t="str">
        <f t="shared" si="9"/>
        <v>pole nevyplněno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9.5" customHeight="1" x14ac:dyDescent="0.25">
      <c r="A52" s="68" t="s">
        <v>65</v>
      </c>
      <c r="B52" s="71" t="s">
        <v>64</v>
      </c>
      <c r="C52" s="52"/>
      <c r="D52" s="76"/>
      <c r="E52" s="14">
        <v>4500</v>
      </c>
      <c r="F52" s="27" t="str">
        <f t="shared" si="9"/>
        <v>pole nevyplněno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9.5" customHeight="1" x14ac:dyDescent="0.25">
      <c r="A53" s="68" t="s">
        <v>66</v>
      </c>
      <c r="B53" s="71" t="s">
        <v>64</v>
      </c>
      <c r="C53" s="52"/>
      <c r="D53" s="76"/>
      <c r="E53" s="14">
        <v>3000</v>
      </c>
      <c r="F53" s="27" t="str">
        <f t="shared" si="9"/>
        <v>pole nevyplněno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9.5" customHeight="1" x14ac:dyDescent="0.25">
      <c r="A54" s="56" t="s">
        <v>67</v>
      </c>
      <c r="B54" s="71" t="s">
        <v>68</v>
      </c>
      <c r="C54" s="52"/>
      <c r="D54" s="76"/>
      <c r="E54" s="14">
        <v>3500</v>
      </c>
      <c r="F54" s="27" t="str">
        <f t="shared" si="9"/>
        <v>pole nevyplněno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9.5" customHeight="1" x14ac:dyDescent="0.25">
      <c r="A55" s="72" t="s">
        <v>69</v>
      </c>
      <c r="B55" s="71" t="s">
        <v>64</v>
      </c>
      <c r="C55" s="52"/>
      <c r="D55" s="77"/>
      <c r="E55" s="14">
        <v>500</v>
      </c>
      <c r="F55" s="27" t="str">
        <f t="shared" si="9"/>
        <v>pole nevyplněno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1" customHeight="1" x14ac:dyDescent="0.25">
      <c r="A56" s="73" t="s">
        <v>70</v>
      </c>
      <c r="B56" s="74" t="s">
        <v>17</v>
      </c>
      <c r="C56" s="28">
        <f>SUM(C50:C55)</f>
        <v>0</v>
      </c>
      <c r="D56" s="29">
        <v>0.4</v>
      </c>
      <c r="E56" s="30">
        <f>SUM(E50:E55)</f>
        <v>21000</v>
      </c>
      <c r="F56" s="31" t="str">
        <f t="shared" si="9"/>
        <v>ANO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32" t="s">
        <v>71</v>
      </c>
      <c r="B57" s="33"/>
      <c r="C57" s="34"/>
      <c r="D57" s="35">
        <f>SUM(D7:D56)</f>
        <v>1</v>
      </c>
      <c r="E57" s="36"/>
      <c r="F57" s="37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38"/>
      <c r="F58" s="39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38"/>
      <c r="F59" s="39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38"/>
      <c r="F60" s="39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38"/>
      <c r="F61" s="39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38"/>
      <c r="F62" s="39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38"/>
      <c r="F63" s="39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38"/>
      <c r="F64" s="39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38"/>
      <c r="F65" s="39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38"/>
      <c r="F66" s="39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38"/>
      <c r="F67" s="39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38"/>
      <c r="F68" s="39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38"/>
      <c r="F69" s="39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38"/>
      <c r="F70" s="39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38"/>
      <c r="F71" s="39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38"/>
      <c r="F72" s="39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38"/>
      <c r="F73" s="39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38"/>
      <c r="F74" s="39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38"/>
      <c r="F75" s="39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38"/>
      <c r="F76" s="39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38"/>
      <c r="F77" s="39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38"/>
      <c r="F78" s="39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38"/>
      <c r="F79" s="39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38"/>
      <c r="F80" s="39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38"/>
      <c r="F81" s="39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38"/>
      <c r="F82" s="39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38"/>
      <c r="F83" s="39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38"/>
      <c r="F84" s="39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38"/>
      <c r="F85" s="39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38"/>
      <c r="F86" s="39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38"/>
      <c r="F87" s="39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38"/>
      <c r="F88" s="39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38"/>
      <c r="F89" s="39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38"/>
      <c r="F90" s="39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38"/>
      <c r="F91" s="39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38"/>
      <c r="F92" s="39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38"/>
      <c r="F93" s="39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38"/>
      <c r="F94" s="39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38"/>
      <c r="F95" s="39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38"/>
      <c r="F96" s="39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38"/>
      <c r="F97" s="39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38"/>
      <c r="F98" s="39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38"/>
      <c r="F99" s="39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38"/>
      <c r="F100" s="39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38"/>
      <c r="F101" s="39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38"/>
      <c r="F102" s="39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38"/>
      <c r="F103" s="39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38"/>
      <c r="F104" s="39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38"/>
      <c r="F105" s="39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38"/>
      <c r="F106" s="39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38"/>
      <c r="F107" s="39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38"/>
      <c r="F108" s="39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38"/>
      <c r="F109" s="39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38"/>
      <c r="F110" s="39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38"/>
      <c r="F111" s="39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38"/>
      <c r="F112" s="39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38"/>
      <c r="F113" s="39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38"/>
      <c r="F114" s="39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38"/>
      <c r="F115" s="39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38"/>
      <c r="F116" s="39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38"/>
      <c r="F117" s="39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38"/>
      <c r="F118" s="39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38"/>
      <c r="F119" s="39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38"/>
      <c r="F120" s="39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38"/>
      <c r="F121" s="39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38"/>
      <c r="F122" s="39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38"/>
      <c r="F123" s="39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38"/>
      <c r="F124" s="39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38"/>
      <c r="F125" s="39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38"/>
      <c r="F126" s="39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38"/>
      <c r="F127" s="39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38"/>
      <c r="F128" s="39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38"/>
      <c r="F129" s="39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38"/>
      <c r="F130" s="39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38"/>
      <c r="F131" s="39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38"/>
      <c r="F132" s="39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38"/>
      <c r="F133" s="39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38"/>
      <c r="F134" s="39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38"/>
      <c r="F135" s="39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38"/>
      <c r="F136" s="39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38"/>
      <c r="F137" s="39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38"/>
      <c r="F138" s="39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38"/>
      <c r="F139" s="39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38"/>
      <c r="F140" s="39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38"/>
      <c r="F141" s="39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38"/>
      <c r="F142" s="39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38"/>
      <c r="F143" s="39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38"/>
      <c r="F144" s="39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38"/>
      <c r="F145" s="39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38"/>
      <c r="F146" s="39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38"/>
      <c r="F147" s="39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38"/>
      <c r="F148" s="39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38"/>
      <c r="F149" s="39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38"/>
      <c r="F150" s="39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38"/>
      <c r="F151" s="39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38"/>
      <c r="F152" s="39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38"/>
      <c r="F153" s="39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38"/>
      <c r="F154" s="39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38"/>
      <c r="F155" s="39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38"/>
      <c r="F156" s="39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38"/>
      <c r="F157" s="39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38"/>
      <c r="F158" s="39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38"/>
      <c r="F159" s="39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38"/>
      <c r="F160" s="39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38"/>
      <c r="F161" s="39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38"/>
      <c r="F162" s="39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38"/>
      <c r="F163" s="39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38"/>
      <c r="F164" s="39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38"/>
      <c r="F165" s="39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38"/>
      <c r="F166" s="39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38"/>
      <c r="F167" s="39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38"/>
      <c r="F168" s="39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38"/>
      <c r="F169" s="39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38"/>
      <c r="F170" s="39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38"/>
      <c r="F171" s="39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38"/>
      <c r="F172" s="39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38"/>
      <c r="F173" s="39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38"/>
      <c r="F174" s="39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38"/>
      <c r="F175" s="39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38"/>
      <c r="F176" s="39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38"/>
      <c r="F177" s="39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38"/>
      <c r="F178" s="39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38"/>
      <c r="F179" s="39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38"/>
      <c r="F180" s="39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38"/>
      <c r="F181" s="39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38"/>
      <c r="F182" s="39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38"/>
      <c r="F183" s="39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38"/>
      <c r="F184" s="39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38"/>
      <c r="F185" s="39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38"/>
      <c r="F186" s="39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38"/>
      <c r="F187" s="39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38"/>
      <c r="F188" s="39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38"/>
      <c r="F189" s="39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38"/>
      <c r="F190" s="39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38"/>
      <c r="F191" s="39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38"/>
      <c r="F192" s="39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38"/>
      <c r="F193" s="39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38"/>
      <c r="F194" s="39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38"/>
      <c r="F195" s="39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38"/>
      <c r="F196" s="39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38"/>
      <c r="F197" s="39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38"/>
      <c r="F198" s="39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38"/>
      <c r="F199" s="39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38"/>
      <c r="F200" s="39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38"/>
      <c r="F201" s="39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38"/>
      <c r="F202" s="39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38"/>
      <c r="F203" s="39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38"/>
      <c r="F204" s="39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38"/>
      <c r="F205" s="39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38"/>
      <c r="F206" s="39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38"/>
      <c r="F207" s="39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38"/>
      <c r="F208" s="39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38"/>
      <c r="F209" s="39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38"/>
      <c r="F210" s="39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38"/>
      <c r="F211" s="39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38"/>
      <c r="F212" s="39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38"/>
      <c r="F213" s="39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38"/>
      <c r="F214" s="39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38"/>
      <c r="F215" s="39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38"/>
      <c r="F216" s="39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38"/>
      <c r="F217" s="39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38"/>
      <c r="F218" s="39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38"/>
      <c r="F219" s="39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38"/>
      <c r="F220" s="39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38"/>
      <c r="F221" s="39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38"/>
      <c r="F222" s="39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38"/>
      <c r="F223" s="39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38"/>
      <c r="F224" s="39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38"/>
      <c r="F225" s="39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38"/>
      <c r="F226" s="39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38"/>
      <c r="F227" s="39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38"/>
      <c r="F228" s="39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38"/>
      <c r="F229" s="39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38"/>
      <c r="F230" s="39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38"/>
      <c r="F231" s="39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38"/>
      <c r="F232" s="39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38"/>
      <c r="F233" s="39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38"/>
      <c r="F234" s="39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38"/>
      <c r="F235" s="39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38"/>
      <c r="F236" s="39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38"/>
      <c r="F237" s="39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38"/>
      <c r="F238" s="39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38"/>
      <c r="F239" s="39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38"/>
      <c r="F240" s="39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38"/>
      <c r="F241" s="39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38"/>
      <c r="F242" s="39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38"/>
      <c r="F243" s="39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38"/>
      <c r="F244" s="39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38"/>
      <c r="F245" s="39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38"/>
      <c r="F246" s="39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38"/>
      <c r="F247" s="39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38"/>
      <c r="F248" s="39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38"/>
      <c r="F249" s="39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38"/>
      <c r="F250" s="39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38"/>
      <c r="F251" s="39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38"/>
      <c r="F252" s="39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38"/>
      <c r="F253" s="39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38"/>
      <c r="F254" s="39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38"/>
      <c r="F255" s="39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38"/>
      <c r="F256" s="39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38"/>
      <c r="F257" s="39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38"/>
      <c r="F258" s="39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38"/>
      <c r="F259" s="39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38"/>
      <c r="F260" s="39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38"/>
      <c r="F261" s="39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38"/>
      <c r="F262" s="39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38"/>
      <c r="F263" s="39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38"/>
      <c r="F264" s="39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38"/>
      <c r="F265" s="39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38"/>
      <c r="F266" s="39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38"/>
      <c r="F267" s="39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38"/>
      <c r="F268" s="39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38"/>
      <c r="F269" s="39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38"/>
      <c r="F270" s="39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38"/>
      <c r="F271" s="39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38"/>
      <c r="F272" s="39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38"/>
      <c r="F273" s="39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38"/>
      <c r="F274" s="39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38"/>
      <c r="F275" s="39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38"/>
      <c r="F276" s="39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38"/>
      <c r="F277" s="39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38"/>
      <c r="F278" s="39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38"/>
      <c r="F279" s="39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38"/>
      <c r="F280" s="39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38"/>
      <c r="F281" s="39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38"/>
      <c r="F282" s="39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38"/>
      <c r="F283" s="39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38"/>
      <c r="F284" s="39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38"/>
      <c r="F285" s="39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38"/>
      <c r="F286" s="39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38"/>
      <c r="F287" s="39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38"/>
      <c r="F288" s="39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38"/>
      <c r="F289" s="39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38"/>
      <c r="F290" s="39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38"/>
      <c r="F291" s="39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38"/>
      <c r="F292" s="39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38"/>
      <c r="F293" s="39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38"/>
      <c r="F294" s="39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38"/>
      <c r="F295" s="39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38"/>
      <c r="F296" s="39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38"/>
      <c r="F297" s="39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38"/>
      <c r="F298" s="39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38"/>
      <c r="F299" s="39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38"/>
      <c r="F300" s="39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38"/>
      <c r="F301" s="39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38"/>
      <c r="F302" s="39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38"/>
      <c r="F303" s="39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38"/>
      <c r="F304" s="39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38"/>
      <c r="F305" s="39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38"/>
      <c r="F306" s="39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38"/>
      <c r="F307" s="39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38"/>
      <c r="F308" s="39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38"/>
      <c r="F309" s="39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38"/>
      <c r="F310" s="39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38"/>
      <c r="F311" s="39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38"/>
      <c r="F312" s="39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38"/>
      <c r="F313" s="39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38"/>
      <c r="F314" s="39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38"/>
      <c r="F315" s="39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38"/>
      <c r="F316" s="39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38"/>
      <c r="F317" s="39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38"/>
      <c r="F318" s="39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38"/>
      <c r="F319" s="39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38"/>
      <c r="F320" s="39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38"/>
      <c r="F321" s="39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38"/>
      <c r="F322" s="39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38"/>
      <c r="F323" s="39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38"/>
      <c r="F324" s="39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38"/>
      <c r="F325" s="39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38"/>
      <c r="F326" s="39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38"/>
      <c r="F327" s="39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38"/>
      <c r="F328" s="39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38"/>
      <c r="F329" s="39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38"/>
      <c r="F330" s="39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38"/>
      <c r="F331" s="39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38"/>
      <c r="F332" s="39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38"/>
      <c r="F333" s="39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38"/>
      <c r="F334" s="39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38"/>
      <c r="F335" s="39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38"/>
      <c r="F336" s="39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38"/>
      <c r="F337" s="39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38"/>
      <c r="F338" s="39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38"/>
      <c r="F339" s="39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38"/>
      <c r="F340" s="39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38"/>
      <c r="F341" s="39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38"/>
      <c r="F342" s="39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38"/>
      <c r="F343" s="39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38"/>
      <c r="F344" s="39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38"/>
      <c r="F345" s="39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38"/>
      <c r="F346" s="39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38"/>
      <c r="F347" s="39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38"/>
      <c r="F348" s="39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38"/>
      <c r="F349" s="39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38"/>
      <c r="F350" s="39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38"/>
      <c r="F351" s="39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38"/>
      <c r="F352" s="39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38"/>
      <c r="F353" s="39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38"/>
      <c r="F354" s="39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38"/>
      <c r="F355" s="39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38"/>
      <c r="F356" s="39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38"/>
      <c r="F357" s="39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38"/>
      <c r="F358" s="39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38"/>
      <c r="F359" s="39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38"/>
      <c r="F360" s="39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38"/>
      <c r="F361" s="39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38"/>
      <c r="F362" s="39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38"/>
      <c r="F363" s="39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38"/>
      <c r="F364" s="39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38"/>
      <c r="F365" s="39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38"/>
      <c r="F366" s="39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38"/>
      <c r="F367" s="39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38"/>
      <c r="F368" s="39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38"/>
      <c r="F369" s="39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38"/>
      <c r="F370" s="39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38"/>
      <c r="F371" s="39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38"/>
      <c r="F372" s="39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38"/>
      <c r="F373" s="39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38"/>
      <c r="F374" s="39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38"/>
      <c r="F375" s="39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38"/>
      <c r="F376" s="39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38"/>
      <c r="F377" s="39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38"/>
      <c r="F378" s="39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38"/>
      <c r="F379" s="39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38"/>
      <c r="F380" s="39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38"/>
      <c r="F381" s="39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38"/>
      <c r="F382" s="39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38"/>
      <c r="F383" s="39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38"/>
      <c r="F384" s="39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38"/>
      <c r="F385" s="39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38"/>
      <c r="F386" s="39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38"/>
      <c r="F387" s="39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38"/>
      <c r="F388" s="39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38"/>
      <c r="F389" s="39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38"/>
      <c r="F390" s="39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38"/>
      <c r="F391" s="39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38"/>
      <c r="F392" s="39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38"/>
      <c r="F393" s="39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38"/>
      <c r="F394" s="39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38"/>
      <c r="F395" s="39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38"/>
      <c r="F396" s="39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38"/>
      <c r="F397" s="39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38"/>
      <c r="F398" s="39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38"/>
      <c r="F399" s="39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38"/>
      <c r="F400" s="39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38"/>
      <c r="F401" s="39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38"/>
      <c r="F402" s="39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38"/>
      <c r="F403" s="39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38"/>
      <c r="F404" s="39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38"/>
      <c r="F405" s="39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38"/>
      <c r="F406" s="39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38"/>
      <c r="F407" s="39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38"/>
      <c r="F408" s="39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38"/>
      <c r="F409" s="39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38"/>
      <c r="F410" s="39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38"/>
      <c r="F411" s="39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38"/>
      <c r="F412" s="39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38"/>
      <c r="F413" s="39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38"/>
      <c r="F414" s="39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38"/>
      <c r="F415" s="39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38"/>
      <c r="F416" s="39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38"/>
      <c r="F417" s="39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38"/>
      <c r="F418" s="39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38"/>
      <c r="F419" s="39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38"/>
      <c r="F420" s="39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38"/>
      <c r="F421" s="39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38"/>
      <c r="F422" s="39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38"/>
      <c r="F423" s="39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38"/>
      <c r="F424" s="39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38"/>
      <c r="F425" s="39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38"/>
      <c r="F426" s="39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38"/>
      <c r="F427" s="39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38"/>
      <c r="F428" s="39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38"/>
      <c r="F429" s="39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38"/>
      <c r="F430" s="39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38"/>
      <c r="F431" s="39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38"/>
      <c r="F432" s="39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38"/>
      <c r="F433" s="39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38"/>
      <c r="F434" s="39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38"/>
      <c r="F435" s="39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38"/>
      <c r="F436" s="39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38"/>
      <c r="F437" s="39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38"/>
      <c r="F438" s="39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38"/>
      <c r="F439" s="39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38"/>
      <c r="F440" s="39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38"/>
      <c r="F441" s="39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38"/>
      <c r="F442" s="39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38"/>
      <c r="F443" s="39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38"/>
      <c r="F444" s="39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38"/>
      <c r="F445" s="39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38"/>
      <c r="F446" s="39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38"/>
      <c r="F447" s="39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38"/>
      <c r="F448" s="39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38"/>
      <c r="F449" s="39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38"/>
      <c r="F450" s="39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38"/>
      <c r="F451" s="39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38"/>
      <c r="F452" s="39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38"/>
      <c r="F453" s="39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38"/>
      <c r="F454" s="39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38"/>
      <c r="F455" s="39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38"/>
      <c r="F456" s="39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38"/>
      <c r="F457" s="39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38"/>
      <c r="F458" s="39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38"/>
      <c r="F459" s="39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38"/>
      <c r="F460" s="39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38"/>
      <c r="F461" s="39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38"/>
      <c r="F462" s="39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38"/>
      <c r="F463" s="39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38"/>
      <c r="F464" s="39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38"/>
      <c r="F465" s="39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38"/>
      <c r="F466" s="39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38"/>
      <c r="F467" s="39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38"/>
      <c r="F468" s="39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38"/>
      <c r="F469" s="39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38"/>
      <c r="F470" s="39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38"/>
      <c r="F471" s="39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38"/>
      <c r="F472" s="39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38"/>
      <c r="F473" s="39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38"/>
      <c r="F474" s="39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38"/>
      <c r="F475" s="39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38"/>
      <c r="F476" s="39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38"/>
      <c r="F477" s="39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38"/>
      <c r="F478" s="39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38"/>
      <c r="F479" s="39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38"/>
      <c r="F480" s="39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38"/>
      <c r="F481" s="39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38"/>
      <c r="F482" s="39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38"/>
      <c r="F483" s="39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38"/>
      <c r="F484" s="39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38"/>
      <c r="F485" s="39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38"/>
      <c r="F486" s="39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38"/>
      <c r="F487" s="39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38"/>
      <c r="F488" s="39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38"/>
      <c r="F489" s="39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38"/>
      <c r="F490" s="39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38"/>
      <c r="F491" s="39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38"/>
      <c r="F492" s="39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38"/>
      <c r="F493" s="39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38"/>
      <c r="F494" s="39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38"/>
      <c r="F495" s="39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38"/>
      <c r="F496" s="39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38"/>
      <c r="F497" s="39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38"/>
      <c r="F498" s="39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38"/>
      <c r="F499" s="39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38"/>
      <c r="F500" s="39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38"/>
      <c r="F501" s="39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38"/>
      <c r="F502" s="39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38"/>
      <c r="F503" s="39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38"/>
      <c r="F504" s="39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38"/>
      <c r="F505" s="39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38"/>
      <c r="F506" s="39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38"/>
      <c r="F507" s="39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38"/>
      <c r="F508" s="39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38"/>
      <c r="F509" s="39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38"/>
      <c r="F510" s="39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38"/>
      <c r="F511" s="39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38"/>
      <c r="F512" s="39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38"/>
      <c r="F513" s="39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38"/>
      <c r="F514" s="39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38"/>
      <c r="F515" s="39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38"/>
      <c r="F516" s="39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38"/>
      <c r="F517" s="39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38"/>
      <c r="F518" s="39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38"/>
      <c r="F519" s="39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38"/>
      <c r="F520" s="39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38"/>
      <c r="F521" s="39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38"/>
      <c r="F522" s="39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38"/>
      <c r="F523" s="39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38"/>
      <c r="F524" s="39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38"/>
      <c r="F525" s="39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38"/>
      <c r="F526" s="39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38"/>
      <c r="F527" s="39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38"/>
      <c r="F528" s="39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38"/>
      <c r="F529" s="39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38"/>
      <c r="F530" s="39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38"/>
      <c r="F531" s="39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38"/>
      <c r="F532" s="39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38"/>
      <c r="F533" s="39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38"/>
      <c r="F534" s="39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38"/>
      <c r="F535" s="39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38"/>
      <c r="F536" s="39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38"/>
      <c r="F537" s="39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38"/>
      <c r="F538" s="39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38"/>
      <c r="F539" s="39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38"/>
      <c r="F540" s="39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38"/>
      <c r="F541" s="39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38"/>
      <c r="F542" s="39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38"/>
      <c r="F543" s="39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38"/>
      <c r="F544" s="39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38"/>
      <c r="F545" s="39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38"/>
      <c r="F546" s="39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38"/>
      <c r="F547" s="39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38"/>
      <c r="F548" s="39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38"/>
      <c r="F549" s="39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38"/>
      <c r="F550" s="39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38"/>
      <c r="F551" s="39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38"/>
      <c r="F552" s="39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38"/>
      <c r="F553" s="39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38"/>
      <c r="F554" s="39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38"/>
      <c r="F555" s="39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38"/>
      <c r="F556" s="39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38"/>
      <c r="F557" s="39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38"/>
      <c r="F558" s="39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38"/>
      <c r="F559" s="39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38"/>
      <c r="F560" s="39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38"/>
      <c r="F561" s="39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38"/>
      <c r="F562" s="39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38"/>
      <c r="F563" s="39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38"/>
      <c r="F564" s="39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38"/>
      <c r="F565" s="39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38"/>
      <c r="F566" s="39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38"/>
      <c r="F567" s="39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38"/>
      <c r="F568" s="39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38"/>
      <c r="F569" s="39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38"/>
      <c r="F570" s="39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38"/>
      <c r="F571" s="39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38"/>
      <c r="F572" s="39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38"/>
      <c r="F573" s="39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38"/>
      <c r="F574" s="39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38"/>
      <c r="F575" s="39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38"/>
      <c r="F576" s="39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38"/>
      <c r="F577" s="39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38"/>
      <c r="F578" s="39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38"/>
      <c r="F579" s="39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38"/>
      <c r="F580" s="39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38"/>
      <c r="F581" s="39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38"/>
      <c r="F582" s="39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38"/>
      <c r="F583" s="39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38"/>
      <c r="F584" s="39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38"/>
      <c r="F585" s="39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38"/>
      <c r="F586" s="39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38"/>
      <c r="F587" s="39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38"/>
      <c r="F588" s="39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38"/>
      <c r="F589" s="39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38"/>
      <c r="F590" s="39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38"/>
      <c r="F591" s="39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38"/>
      <c r="F592" s="39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38"/>
      <c r="F593" s="39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38"/>
      <c r="F594" s="39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38"/>
      <c r="F595" s="39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38"/>
      <c r="F596" s="39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38"/>
      <c r="F597" s="39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38"/>
      <c r="F598" s="39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38"/>
      <c r="F599" s="39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38"/>
      <c r="F600" s="39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38"/>
      <c r="F601" s="39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38"/>
      <c r="F602" s="39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38"/>
      <c r="F603" s="39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38"/>
      <c r="F604" s="39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38"/>
      <c r="F605" s="39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38"/>
      <c r="F606" s="39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38"/>
      <c r="F607" s="39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38"/>
      <c r="F608" s="39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38"/>
      <c r="F609" s="39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38"/>
      <c r="F610" s="39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38"/>
      <c r="F611" s="39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38"/>
      <c r="F612" s="39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38"/>
      <c r="F613" s="39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38"/>
      <c r="F614" s="39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38"/>
      <c r="F615" s="39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38"/>
      <c r="F616" s="39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38"/>
      <c r="F617" s="39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38"/>
      <c r="F618" s="39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38"/>
      <c r="F619" s="39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38"/>
      <c r="F620" s="39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38"/>
      <c r="F621" s="39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38"/>
      <c r="F622" s="39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38"/>
      <c r="F623" s="39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38"/>
      <c r="F624" s="39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38"/>
      <c r="F625" s="39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38"/>
      <c r="F626" s="39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38"/>
      <c r="F627" s="39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38"/>
      <c r="F628" s="39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38"/>
      <c r="F629" s="39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38"/>
      <c r="F630" s="39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38"/>
      <c r="F631" s="39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38"/>
      <c r="F632" s="39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38"/>
      <c r="F633" s="39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38"/>
      <c r="F634" s="39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38"/>
      <c r="F635" s="39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38"/>
      <c r="F636" s="39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38"/>
      <c r="F637" s="39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38"/>
      <c r="F638" s="39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38"/>
      <c r="F639" s="39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38"/>
      <c r="F640" s="39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38"/>
      <c r="F641" s="39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38"/>
      <c r="F642" s="39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38"/>
      <c r="F643" s="39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38"/>
      <c r="F644" s="39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38"/>
      <c r="F645" s="39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38"/>
      <c r="F646" s="39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38"/>
      <c r="F647" s="39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38"/>
      <c r="F648" s="39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38"/>
      <c r="F649" s="39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38"/>
      <c r="F650" s="39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38"/>
      <c r="F651" s="39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38"/>
      <c r="F652" s="39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38"/>
      <c r="F653" s="39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38"/>
      <c r="F654" s="39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38"/>
      <c r="F655" s="39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38"/>
      <c r="F656" s="39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38"/>
      <c r="F657" s="39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38"/>
      <c r="F658" s="39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38"/>
      <c r="F659" s="39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38"/>
      <c r="F660" s="39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38"/>
      <c r="F661" s="39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38"/>
      <c r="F662" s="39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38"/>
      <c r="F663" s="39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38"/>
      <c r="F664" s="39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38"/>
      <c r="F665" s="39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38"/>
      <c r="F666" s="39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38"/>
      <c r="F667" s="39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38"/>
      <c r="F668" s="39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38"/>
      <c r="F669" s="39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38"/>
      <c r="F670" s="39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38"/>
      <c r="F671" s="39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38"/>
      <c r="F672" s="39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38"/>
      <c r="F673" s="39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38"/>
      <c r="F674" s="39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38"/>
      <c r="F675" s="39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38"/>
      <c r="F676" s="39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38"/>
      <c r="F677" s="39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38"/>
      <c r="F678" s="39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38"/>
      <c r="F679" s="39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38"/>
      <c r="F680" s="39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38"/>
      <c r="F681" s="39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38"/>
      <c r="F682" s="39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38"/>
      <c r="F683" s="39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38"/>
      <c r="F684" s="39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38"/>
      <c r="F685" s="39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38"/>
      <c r="F686" s="39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38"/>
      <c r="F687" s="39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38"/>
      <c r="F688" s="39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38"/>
      <c r="F689" s="39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38"/>
      <c r="F690" s="39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38"/>
      <c r="F691" s="39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38"/>
      <c r="F692" s="39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38"/>
      <c r="F693" s="39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38"/>
      <c r="F694" s="39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38"/>
      <c r="F695" s="39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38"/>
      <c r="F696" s="39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38"/>
      <c r="F697" s="39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38"/>
      <c r="F698" s="39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38"/>
      <c r="F699" s="39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38"/>
      <c r="F700" s="39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38"/>
      <c r="F701" s="39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38"/>
      <c r="F702" s="39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38"/>
      <c r="F703" s="39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38"/>
      <c r="F704" s="39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38"/>
      <c r="F705" s="39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38"/>
      <c r="F706" s="39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38"/>
      <c r="F707" s="39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38"/>
      <c r="F708" s="39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38"/>
      <c r="F709" s="39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38"/>
      <c r="F710" s="39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38"/>
      <c r="F711" s="39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38"/>
      <c r="F712" s="39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38"/>
      <c r="F713" s="39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38"/>
      <c r="F714" s="39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38"/>
      <c r="F715" s="39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38"/>
      <c r="F716" s="39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38"/>
      <c r="F717" s="39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38"/>
      <c r="F718" s="39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38"/>
      <c r="F719" s="39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38"/>
      <c r="F720" s="39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38"/>
      <c r="F721" s="39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38"/>
      <c r="F722" s="39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38"/>
      <c r="F723" s="39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38"/>
      <c r="F724" s="39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38"/>
      <c r="F725" s="39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38"/>
      <c r="F726" s="39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38"/>
      <c r="F727" s="39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38"/>
      <c r="F728" s="39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38"/>
      <c r="F729" s="39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38"/>
      <c r="F730" s="39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38"/>
      <c r="F731" s="39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38"/>
      <c r="F732" s="39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38"/>
      <c r="F733" s="39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38"/>
      <c r="F734" s="39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38"/>
      <c r="F735" s="39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38"/>
      <c r="F736" s="39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38"/>
      <c r="F737" s="39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38"/>
      <c r="F738" s="39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38"/>
      <c r="F739" s="39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38"/>
      <c r="F740" s="39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38"/>
      <c r="F741" s="39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38"/>
      <c r="F742" s="39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38"/>
      <c r="F743" s="39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38"/>
      <c r="F744" s="39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38"/>
      <c r="F745" s="39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38"/>
      <c r="F746" s="39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38"/>
      <c r="F747" s="39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38"/>
      <c r="F748" s="39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38"/>
      <c r="F749" s="39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38"/>
      <c r="F750" s="39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38"/>
      <c r="F751" s="39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38"/>
      <c r="F752" s="39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38"/>
      <c r="F753" s="39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38"/>
      <c r="F754" s="39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38"/>
      <c r="F755" s="39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38"/>
      <c r="F756" s="39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38"/>
      <c r="F757" s="39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38"/>
      <c r="F758" s="39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38"/>
      <c r="F759" s="39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38"/>
      <c r="F760" s="39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38"/>
      <c r="F761" s="39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38"/>
      <c r="F762" s="39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38"/>
      <c r="F763" s="39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38"/>
      <c r="F764" s="39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38"/>
      <c r="F765" s="39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38"/>
      <c r="F766" s="39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38"/>
      <c r="F767" s="39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38"/>
      <c r="F768" s="39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38"/>
      <c r="F769" s="39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38"/>
      <c r="F770" s="39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38"/>
      <c r="F771" s="39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38"/>
      <c r="F772" s="39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38"/>
      <c r="F773" s="39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38"/>
      <c r="F774" s="39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38"/>
      <c r="F775" s="39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38"/>
      <c r="F776" s="39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38"/>
      <c r="F777" s="39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38"/>
      <c r="F778" s="39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38"/>
      <c r="F779" s="39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38"/>
      <c r="F780" s="39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38"/>
      <c r="F781" s="39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38"/>
      <c r="F782" s="39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38"/>
      <c r="F783" s="39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38"/>
      <c r="F784" s="39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38"/>
      <c r="F785" s="39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38"/>
      <c r="F786" s="39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38"/>
      <c r="F787" s="39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38"/>
      <c r="F788" s="39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38"/>
      <c r="F789" s="39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38"/>
      <c r="F790" s="39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38"/>
      <c r="F791" s="39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38"/>
      <c r="F792" s="39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38"/>
      <c r="F793" s="39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38"/>
      <c r="F794" s="39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38"/>
      <c r="F795" s="39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38"/>
      <c r="F796" s="39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38"/>
      <c r="F797" s="39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38"/>
      <c r="F798" s="39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38"/>
      <c r="F799" s="39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38"/>
      <c r="F800" s="39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38"/>
      <c r="F801" s="39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38"/>
      <c r="F802" s="39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38"/>
      <c r="F803" s="39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38"/>
      <c r="F804" s="39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38"/>
      <c r="F805" s="39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38"/>
      <c r="F806" s="39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38"/>
      <c r="F807" s="39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38"/>
      <c r="F808" s="39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38"/>
      <c r="F809" s="39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38"/>
      <c r="F810" s="39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38"/>
      <c r="F811" s="39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38"/>
      <c r="F812" s="39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38"/>
      <c r="F813" s="39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38"/>
      <c r="F814" s="39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38"/>
      <c r="F815" s="39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38"/>
      <c r="F816" s="39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38"/>
      <c r="F817" s="39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38"/>
      <c r="F818" s="39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38"/>
      <c r="F819" s="39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38"/>
      <c r="F820" s="39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38"/>
      <c r="F821" s="39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38"/>
      <c r="F822" s="39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38"/>
      <c r="F823" s="39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38"/>
      <c r="F824" s="39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38"/>
      <c r="F825" s="39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38"/>
      <c r="F826" s="39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38"/>
      <c r="F827" s="39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38"/>
      <c r="F828" s="39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38"/>
      <c r="F829" s="39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38"/>
      <c r="F830" s="39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38"/>
      <c r="F831" s="39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38"/>
      <c r="F832" s="39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38"/>
      <c r="F833" s="39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38"/>
      <c r="F834" s="39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38"/>
      <c r="F835" s="39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38"/>
      <c r="F836" s="39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38"/>
      <c r="F837" s="39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38"/>
      <c r="F838" s="39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38"/>
      <c r="F839" s="39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38"/>
      <c r="F840" s="39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38"/>
      <c r="F841" s="39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38"/>
      <c r="F842" s="39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38"/>
      <c r="F843" s="39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38"/>
      <c r="F844" s="39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38"/>
      <c r="F845" s="39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38"/>
      <c r="F846" s="39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38"/>
      <c r="F847" s="39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38"/>
      <c r="F848" s="39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38"/>
      <c r="F849" s="39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38"/>
      <c r="F850" s="39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38"/>
      <c r="F851" s="39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38"/>
      <c r="F852" s="39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38"/>
      <c r="F853" s="39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38"/>
      <c r="F854" s="39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38"/>
      <c r="F855" s="39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38"/>
      <c r="F856" s="39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38"/>
      <c r="F857" s="39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38"/>
      <c r="F858" s="39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38"/>
      <c r="F859" s="39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38"/>
      <c r="F860" s="39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38"/>
      <c r="F861" s="39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38"/>
      <c r="F862" s="39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38"/>
      <c r="F863" s="39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38"/>
      <c r="F864" s="39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38"/>
      <c r="F865" s="39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38"/>
      <c r="F866" s="39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38"/>
      <c r="F867" s="39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38"/>
      <c r="F868" s="39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38"/>
      <c r="F869" s="39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38"/>
      <c r="F870" s="39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38"/>
      <c r="F871" s="39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38"/>
      <c r="F872" s="39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38"/>
      <c r="F873" s="39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38"/>
      <c r="F874" s="39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38"/>
      <c r="F875" s="39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38"/>
      <c r="F876" s="39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38"/>
      <c r="F877" s="39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38"/>
      <c r="F878" s="39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38"/>
      <c r="F879" s="39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38"/>
      <c r="F880" s="39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38"/>
      <c r="F881" s="39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38"/>
      <c r="F882" s="39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38"/>
      <c r="F883" s="39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38"/>
      <c r="F884" s="39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38"/>
      <c r="F885" s="39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38"/>
      <c r="F886" s="39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38"/>
      <c r="F887" s="39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38"/>
      <c r="F888" s="39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38"/>
      <c r="F889" s="39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38"/>
      <c r="F890" s="39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38"/>
      <c r="F891" s="39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38"/>
      <c r="F892" s="39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38"/>
      <c r="F893" s="39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38"/>
      <c r="F894" s="39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38"/>
      <c r="F895" s="39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38"/>
      <c r="F896" s="39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38"/>
      <c r="F897" s="39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38"/>
      <c r="F898" s="39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38"/>
      <c r="F899" s="39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38"/>
      <c r="F900" s="39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38"/>
      <c r="F901" s="39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38"/>
      <c r="F902" s="39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38"/>
      <c r="F903" s="39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38"/>
      <c r="F904" s="39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38"/>
      <c r="F905" s="39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38"/>
      <c r="F906" s="39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38"/>
      <c r="F907" s="39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38"/>
      <c r="F908" s="39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38"/>
      <c r="F909" s="39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38"/>
      <c r="F910" s="39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38"/>
      <c r="F911" s="39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38"/>
      <c r="F912" s="39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38"/>
      <c r="F913" s="39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38"/>
      <c r="F914" s="39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38"/>
      <c r="F915" s="39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38"/>
      <c r="F916" s="39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38"/>
      <c r="F917" s="39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38"/>
      <c r="F918" s="39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38"/>
      <c r="F919" s="39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38"/>
      <c r="F920" s="39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38"/>
      <c r="F921" s="39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38"/>
      <c r="F922" s="39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38"/>
      <c r="F923" s="39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38"/>
      <c r="F924" s="39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38"/>
      <c r="F925" s="39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38"/>
      <c r="F926" s="39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38"/>
      <c r="F927" s="39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38"/>
      <c r="F928" s="39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38"/>
      <c r="F929" s="39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38"/>
      <c r="F930" s="39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38"/>
      <c r="F931" s="39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38"/>
      <c r="F932" s="39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38"/>
      <c r="F933" s="39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38"/>
      <c r="F934" s="39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38"/>
      <c r="F935" s="39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38"/>
      <c r="F936" s="39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38"/>
      <c r="F937" s="39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38"/>
      <c r="F938" s="39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38"/>
      <c r="F939" s="39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38"/>
      <c r="F940" s="39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38"/>
      <c r="F941" s="39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38"/>
      <c r="F942" s="39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38"/>
      <c r="F943" s="39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38"/>
      <c r="F944" s="39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38"/>
      <c r="F945" s="39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38"/>
      <c r="F946" s="39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38"/>
      <c r="F947" s="39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38"/>
      <c r="F948" s="39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38"/>
      <c r="F949" s="39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38"/>
      <c r="F950" s="39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38"/>
      <c r="F951" s="39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38"/>
      <c r="F952" s="39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38"/>
      <c r="F953" s="39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38"/>
      <c r="F954" s="39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38"/>
      <c r="F955" s="39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38"/>
      <c r="F956" s="39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38"/>
      <c r="F957" s="39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38"/>
      <c r="F958" s="39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38"/>
      <c r="F959" s="39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38"/>
      <c r="F960" s="39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38"/>
      <c r="F961" s="39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38"/>
      <c r="F962" s="39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38"/>
      <c r="F963" s="39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38"/>
      <c r="F964" s="39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38"/>
      <c r="F965" s="39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38"/>
      <c r="F966" s="39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38"/>
      <c r="F967" s="39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38"/>
      <c r="F968" s="39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38"/>
      <c r="F969" s="39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38"/>
      <c r="F970" s="39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38"/>
      <c r="F971" s="39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38"/>
      <c r="F972" s="39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38"/>
      <c r="F973" s="39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38"/>
      <c r="F974" s="39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38"/>
      <c r="F975" s="39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38"/>
      <c r="F976" s="39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38"/>
      <c r="F977" s="39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38"/>
      <c r="F978" s="39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38"/>
      <c r="F979" s="39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38"/>
      <c r="F980" s="39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38"/>
      <c r="F981" s="39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38"/>
      <c r="F982" s="39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38"/>
      <c r="F983" s="39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38"/>
      <c r="F984" s="39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38"/>
      <c r="F985" s="39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38"/>
      <c r="F986" s="39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38"/>
      <c r="F987" s="39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38"/>
      <c r="F988" s="39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38"/>
      <c r="F989" s="39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38"/>
      <c r="F990" s="39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38"/>
      <c r="F991" s="39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38"/>
      <c r="F992" s="39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38"/>
      <c r="F993" s="39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38"/>
      <c r="F994" s="39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38"/>
      <c r="F995" s="39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38"/>
      <c r="F996" s="39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38"/>
      <c r="F997" s="39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38"/>
      <c r="F998" s="39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38"/>
      <c r="F999" s="39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38"/>
      <c r="F1000" s="39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S4ZTq07asq53efAggpinDy3ZLGyYFKiPrWD2AiIg9cxT5VwZAoklR3zs4iywQ1QxtYwMgHMu+IuRctTixeEr7g==" saltValue="ZvIOWIjn+fJTvcndYJpy2w==" spinCount="100000" sheet="1" objects="1" scenarios="1"/>
  <mergeCells count="13">
    <mergeCell ref="D50:D55"/>
    <mergeCell ref="A1:F1"/>
    <mergeCell ref="A2:F2"/>
    <mergeCell ref="B3:F3"/>
    <mergeCell ref="B4:F4"/>
    <mergeCell ref="D7:D11"/>
    <mergeCell ref="D14:D17"/>
    <mergeCell ref="D20:D21"/>
    <mergeCell ref="D24:D25"/>
    <mergeCell ref="D28:D29"/>
    <mergeCell ref="D35:D39"/>
    <mergeCell ref="D42:D43"/>
    <mergeCell ref="D46:D47"/>
  </mergeCells>
  <conditionalFormatting sqref="F7:F56">
    <cfRule type="containsText" dxfId="1" priority="1" operator="containsText" text="horní mez překročena">
      <formula>NOT(ISERROR(SEARCH(("horní mez překročena"),(F7))))</formula>
    </cfRule>
  </conditionalFormatting>
  <conditionalFormatting sqref="C50:C55 C46:C47 C42:C43 C35:C39 C32 C28:C29 C24:C25 C20:C21 C14:C17 C7:C11">
    <cfRule type="cellIs" dxfId="0" priority="2" operator="equal">
      <formula>0</formula>
    </cfRule>
  </conditionalFormatting>
  <pageMargins left="0.23622047244094491" right="0.23622047244094491" top="0.39370078740157483" bottom="0.39370078740157483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workbookViewId="0">
      <selection sqref="A1:B1"/>
    </sheetView>
  </sheetViews>
  <sheetFormatPr defaultColWidth="12.625" defaultRowHeight="15" customHeight="1" x14ac:dyDescent="0.2"/>
  <cols>
    <col min="1" max="1" width="61.625" customWidth="1"/>
    <col min="2" max="2" width="34.75" customWidth="1"/>
    <col min="3" max="6" width="8" customWidth="1"/>
    <col min="7" max="26" width="7.625" customWidth="1"/>
  </cols>
  <sheetData>
    <row r="1" spans="1:26" ht="41.25" customHeight="1" x14ac:dyDescent="0.25">
      <c r="A1" s="88" t="str">
        <f>'DÍLČÍ HODNOTÍCÍ KRITÉRIA'!A1:B1</f>
        <v>Veřejná zakázka: GEODETICKÉ SLUŽBY 2024 - RÁMCOVÁ DOHODA</v>
      </c>
      <c r="B1" s="89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59.25" customHeight="1" x14ac:dyDescent="0.25">
      <c r="A2" s="90" t="s">
        <v>73</v>
      </c>
      <c r="B2" s="89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40" t="str">
        <f>'DÍLČÍ HODNOTÍCÍ KRITÉRIA'!A4</f>
        <v>Část veřejné zakázky:</v>
      </c>
      <c r="B3" s="41" t="str">
        <f>'DÍLČÍ HODNOTÍCÍ KRITÉRIA'!B4</f>
        <v>III. Část - oblast závodu TEREZÍN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38.25" customHeight="1" x14ac:dyDescent="0.25">
      <c r="A4" s="42" t="str">
        <f>'DÍLČÍ HODNOTÍCÍ KRITÉRIA'!A3</f>
        <v>Uchazeč:</v>
      </c>
      <c r="B4" s="43">
        <f>'DÍLČÍ HODNOTÍCÍ KRITÉRIA'!B3</f>
        <v>0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9.5" customHeight="1" x14ac:dyDescent="0.25">
      <c r="A5" s="44" t="str">
        <f>'DÍLČÍ HODNOTÍCÍ KRITÉRIA'!A5</f>
        <v>Položka</v>
      </c>
      <c r="B5" s="45" t="s">
        <v>74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3.25" customHeight="1" x14ac:dyDescent="0.25">
      <c r="A6" s="41" t="str">
        <f>'DÍLČÍ HODNOTÍCÍ KRITÉRIA'!A6</f>
        <v xml:space="preserve">I. Zřízení geodetického bodu nebo sítě geodetických bodů </v>
      </c>
      <c r="B6" s="46">
        <f>'DÍLČÍ HODNOTÍCÍ KRITÉRIA'!C12</f>
        <v>0</v>
      </c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3.25" customHeight="1" x14ac:dyDescent="0.25">
      <c r="A7" s="41" t="str">
        <f>'DÍLČÍ HODNOTÍCÍ KRITÉRIA'!A13</f>
        <v>II. Zaměření a vyhotovení tematické mapy velkého měřítka</v>
      </c>
      <c r="B7" s="46">
        <f>'DÍLČÍ HODNOTÍCÍ KRITÉRIA'!C18</f>
        <v>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23.25" customHeight="1" x14ac:dyDescent="0.25">
      <c r="A8" s="41" t="str">
        <f>'DÍLČÍ HODNOTÍCÍ KRITÉRIA'!A19</f>
        <v>III. Zaměření a zobrazení samostatného prvku polohopisu</v>
      </c>
      <c r="B8" s="46">
        <f>'DÍLČÍ HODNOTÍCÍ KRITÉRIA'!C22</f>
        <v>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3.25" customHeight="1" x14ac:dyDescent="0.25">
      <c r="A9" s="41" t="str">
        <f>'DÍLČÍ HODNOTÍCÍ KRITÉRIA'!A23</f>
        <v>IV. Vyhledání, zaměření a zobrazení inženýrské sítě</v>
      </c>
      <c r="B9" s="46">
        <f>'DÍLČÍ HODNOTÍCÍ KRITÉRIA'!C26</f>
        <v>0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23.25" customHeight="1" x14ac:dyDescent="0.25">
      <c r="A10" s="41" t="str">
        <f>'DÍLČÍ HODNOTÍCÍ KRITÉRIA'!A27</f>
        <v>V. Zaměření a  vyhotovení podélného nebo příčného profilu stavby nebo terénu</v>
      </c>
      <c r="B10" s="46">
        <f>'DÍLČÍ HODNOTÍCÍ KRITÉRIA'!C30</f>
        <v>0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3.25" customHeight="1" x14ac:dyDescent="0.25">
      <c r="A11" s="41" t="str">
        <f>'DÍLČÍ HODNOTÍCÍ KRITÉRIA'!A31</f>
        <v>VI. Zaměření a výpočet objemu (kubatury) hmoty</v>
      </c>
      <c r="B11" s="46">
        <f>'DÍLČÍ HODNOTÍCÍ KRITÉRIA'!C33</f>
        <v>0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3.25" customHeight="1" x14ac:dyDescent="0.25">
      <c r="A12" s="41" t="str">
        <f>'DÍLČÍ HODNOTÍCÍ KRITÉRIA'!A34</f>
        <v>VII. Vytyčení stavby nebo terénní úpravy na povrchu</v>
      </c>
      <c r="B12" s="46">
        <f>'DÍLČÍ HODNOTÍCÍ KRITÉRIA'!C40</f>
        <v>0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3.25" customHeight="1" x14ac:dyDescent="0.25">
      <c r="A13" s="41" t="str">
        <f>'DÍLČÍ HODNOTÍCÍ KRITÉRIA'!A41</f>
        <v>VIII. Určení posunů objektů</v>
      </c>
      <c r="B13" s="46">
        <f>'DÍLČÍ HODNOTÍCÍ KRITÉRIA'!C44</f>
        <v>0</v>
      </c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3.25" customHeight="1" x14ac:dyDescent="0.25">
      <c r="A14" s="41" t="str">
        <f>'DÍLČÍ HODNOTÍCÍ KRITÉRIA'!A45</f>
        <v>IX. Vytyčení hranic pozemku</v>
      </c>
      <c r="B14" s="46">
        <f>'DÍLČÍ HODNOTÍCÍ KRITÉRIA'!C48</f>
        <v>0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3.25" customHeight="1" x14ac:dyDescent="0.25">
      <c r="A15" s="41" t="str">
        <f>'DÍLČÍ HODNOTÍCÍ KRITÉRIA'!A49</f>
        <v>X.Vyhotovení geometrického plánu</v>
      </c>
      <c r="B15" s="46">
        <f>'DÍLČÍ HODNOTÍCÍ KRITÉRIA'!C56</f>
        <v>0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.7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sheetProtection algorithmName="SHA-512" hashValue="++bacKJzHFSCSCol3yw2nVOliYAGizyUVqOMIBZvTCQkPEBdfDyMP8+t8L/YjjSnjk2zgM29kNzzb6uM7Lu1yQ==" saltValue="SrBJCMNFJfaFfMnJQ2LEEQ==" spinCount="100000" sheet="1" objects="1" scenarios="1"/>
  <mergeCells count="2">
    <mergeCell ref="A1:B1"/>
    <mergeCell ref="A2:B2"/>
  </mergeCells>
  <pageMargins left="0.70866141732283472" right="0.70866141732283472" top="0.78740157480314965" bottom="0.78740157480314965" header="0" footer="0"/>
  <pageSetup paperSize="9" scale="7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DÍLČÍ HODNOTÍCÍ KRITÉRIA</vt:lpstr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Pöschlová Michaela</dc:creator>
  <cp:lastModifiedBy>Pöschlová Michaela</cp:lastModifiedBy>
  <dcterms:created xsi:type="dcterms:W3CDTF">2021-11-04T11:08:09Z</dcterms:created>
  <dcterms:modified xsi:type="dcterms:W3CDTF">2023-11-22T08:34:56Z</dcterms:modified>
</cp:coreProperties>
</file>